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Summary" sheetId="1" r:id="rId1"/>
    <sheet name="ETH" sheetId="2" r:id="rId2"/>
    <sheet name="KZN212" sheetId="3" r:id="rId3"/>
    <sheet name="KZN213" sheetId="4" r:id="rId4"/>
    <sheet name="KZN214" sheetId="5" r:id="rId5"/>
    <sheet name="KZN216" sheetId="6" r:id="rId6"/>
    <sheet name="DC21" sheetId="7" r:id="rId7"/>
    <sheet name="KZN221" sheetId="8" r:id="rId8"/>
    <sheet name="KZN222" sheetId="9" r:id="rId9"/>
    <sheet name="KZN223" sheetId="10" r:id="rId10"/>
    <sheet name="KZN224" sheetId="11" r:id="rId11"/>
    <sheet name="KZN225" sheetId="12" r:id="rId12"/>
    <sheet name="KZN226" sheetId="13" r:id="rId13"/>
    <sheet name="KZN227" sheetId="14" r:id="rId14"/>
    <sheet name="DC22" sheetId="15" r:id="rId15"/>
    <sheet name="KZN235" sheetId="16" r:id="rId16"/>
    <sheet name="KZN237" sheetId="17" r:id="rId17"/>
    <sheet name="KZN238" sheetId="18" r:id="rId18"/>
    <sheet name="DC23" sheetId="19" r:id="rId19"/>
    <sheet name="KZN241" sheetId="20" r:id="rId20"/>
    <sheet name="KZN242" sheetId="21" r:id="rId21"/>
    <sheet name="KZN244" sheetId="22" r:id="rId22"/>
    <sheet name="KZN245" sheetId="23" r:id="rId23"/>
    <sheet name="DC24" sheetId="24" r:id="rId24"/>
    <sheet name="KZN252" sheetId="25" r:id="rId25"/>
    <sheet name="KZN253" sheetId="26" r:id="rId26"/>
    <sheet name="KZN254" sheetId="27" r:id="rId27"/>
    <sheet name="DC25" sheetId="28" r:id="rId28"/>
    <sheet name="KZN261" sheetId="29" r:id="rId29"/>
    <sheet name="KZN262" sheetId="30" r:id="rId30"/>
    <sheet name="KZN263" sheetId="31" r:id="rId31"/>
    <sheet name="KZN265" sheetId="32" r:id="rId32"/>
    <sheet name="KZN266" sheetId="33" r:id="rId33"/>
    <sheet name="DC26" sheetId="34" r:id="rId34"/>
    <sheet name="KZN271" sheetId="35" r:id="rId35"/>
    <sheet name="KZN272" sheetId="36" r:id="rId36"/>
    <sheet name="KZN275" sheetId="37" r:id="rId37"/>
    <sheet name="KZN276" sheetId="38" r:id="rId38"/>
    <sheet name="DC27" sheetId="39" r:id="rId39"/>
    <sheet name="KZN281" sheetId="40" r:id="rId40"/>
    <sheet name="KZN282" sheetId="41" r:id="rId41"/>
    <sheet name="KZN284" sheetId="42" r:id="rId42"/>
    <sheet name="KZN285" sheetId="43" r:id="rId43"/>
    <sheet name="KZN286" sheetId="44" r:id="rId44"/>
    <sheet name="DC28" sheetId="45" r:id="rId45"/>
    <sheet name="KZN291" sheetId="46" r:id="rId46"/>
    <sheet name="KZN292" sheetId="47" r:id="rId47"/>
    <sheet name="KZN293" sheetId="48" r:id="rId48"/>
    <sheet name="KZN294" sheetId="49" r:id="rId49"/>
    <sheet name="DC29" sheetId="50" r:id="rId50"/>
    <sheet name="KZN433" sheetId="51" r:id="rId51"/>
    <sheet name="KZN434" sheetId="52" r:id="rId52"/>
    <sheet name="KZN435" sheetId="53" r:id="rId53"/>
    <sheet name="KZN436" sheetId="54" r:id="rId54"/>
    <sheet name="DC43" sheetId="55" r:id="rId55"/>
  </sheets>
  <definedNames>
    <definedName name="_xlnm.Print_Area" localSheetId="6">'DC21'!$A$1:$AA$45</definedName>
    <definedName name="_xlnm.Print_Area" localSheetId="14">'DC22'!$A$1:$AA$45</definedName>
    <definedName name="_xlnm.Print_Area" localSheetId="18">'DC23'!$A$1:$AA$45</definedName>
    <definedName name="_xlnm.Print_Area" localSheetId="23">'DC24'!$A$1:$AA$45</definedName>
    <definedName name="_xlnm.Print_Area" localSheetId="27">'DC25'!$A$1:$AA$45</definedName>
    <definedName name="_xlnm.Print_Area" localSheetId="33">'DC26'!$A$1:$AA$45</definedName>
    <definedName name="_xlnm.Print_Area" localSheetId="38">'DC27'!$A$1:$AA$45</definedName>
    <definedName name="_xlnm.Print_Area" localSheetId="44">'DC28'!$A$1:$AA$45</definedName>
    <definedName name="_xlnm.Print_Area" localSheetId="49">'DC29'!$A$1:$AA$45</definedName>
    <definedName name="_xlnm.Print_Area" localSheetId="54">'DC43'!$A$1:$AA$45</definedName>
    <definedName name="_xlnm.Print_Area" localSheetId="1">'ETH'!$A$1:$AA$45</definedName>
    <definedName name="_xlnm.Print_Area" localSheetId="2">'KZN212'!$A$1:$AA$45</definedName>
    <definedName name="_xlnm.Print_Area" localSheetId="3">'KZN213'!$A$1:$AA$45</definedName>
    <definedName name="_xlnm.Print_Area" localSheetId="4">'KZN214'!$A$1:$AA$45</definedName>
    <definedName name="_xlnm.Print_Area" localSheetId="5">'KZN216'!$A$1:$AA$45</definedName>
    <definedName name="_xlnm.Print_Area" localSheetId="7">'KZN221'!$A$1:$AA$45</definedName>
    <definedName name="_xlnm.Print_Area" localSheetId="8">'KZN222'!$A$1:$AA$45</definedName>
    <definedName name="_xlnm.Print_Area" localSheetId="9">'KZN223'!$A$1:$AA$45</definedName>
    <definedName name="_xlnm.Print_Area" localSheetId="10">'KZN224'!$A$1:$AA$45</definedName>
    <definedName name="_xlnm.Print_Area" localSheetId="11">'KZN225'!$A$1:$AA$45</definedName>
    <definedName name="_xlnm.Print_Area" localSheetId="12">'KZN226'!$A$1:$AA$45</definedName>
    <definedName name="_xlnm.Print_Area" localSheetId="13">'KZN227'!$A$1:$AA$45</definedName>
    <definedName name="_xlnm.Print_Area" localSheetId="15">'KZN235'!$A$1:$AA$45</definedName>
    <definedName name="_xlnm.Print_Area" localSheetId="16">'KZN237'!$A$1:$AA$45</definedName>
    <definedName name="_xlnm.Print_Area" localSheetId="17">'KZN238'!$A$1:$AA$45</definedName>
    <definedName name="_xlnm.Print_Area" localSheetId="19">'KZN241'!$A$1:$AA$45</definedName>
    <definedName name="_xlnm.Print_Area" localSheetId="20">'KZN242'!$A$1:$AA$45</definedName>
    <definedName name="_xlnm.Print_Area" localSheetId="21">'KZN244'!$A$1:$AA$45</definedName>
    <definedName name="_xlnm.Print_Area" localSheetId="22">'KZN245'!$A$1:$AA$45</definedName>
    <definedName name="_xlnm.Print_Area" localSheetId="24">'KZN252'!$A$1:$AA$45</definedName>
    <definedName name="_xlnm.Print_Area" localSheetId="25">'KZN253'!$A$1:$AA$45</definedName>
    <definedName name="_xlnm.Print_Area" localSheetId="26">'KZN254'!$A$1:$AA$45</definedName>
    <definedName name="_xlnm.Print_Area" localSheetId="28">'KZN261'!$A$1:$AA$45</definedName>
    <definedName name="_xlnm.Print_Area" localSheetId="29">'KZN262'!$A$1:$AA$45</definedName>
    <definedName name="_xlnm.Print_Area" localSheetId="30">'KZN263'!$A$1:$AA$45</definedName>
    <definedName name="_xlnm.Print_Area" localSheetId="31">'KZN265'!$A$1:$AA$45</definedName>
    <definedName name="_xlnm.Print_Area" localSheetId="32">'KZN266'!$A$1:$AA$45</definedName>
    <definedName name="_xlnm.Print_Area" localSheetId="34">'KZN271'!$A$1:$AA$45</definedName>
    <definedName name="_xlnm.Print_Area" localSheetId="35">'KZN272'!$A$1:$AA$45</definedName>
    <definedName name="_xlnm.Print_Area" localSheetId="36">'KZN275'!$A$1:$AA$45</definedName>
    <definedName name="_xlnm.Print_Area" localSheetId="37">'KZN276'!$A$1:$AA$45</definedName>
    <definedName name="_xlnm.Print_Area" localSheetId="39">'KZN281'!$A$1:$AA$45</definedName>
    <definedName name="_xlnm.Print_Area" localSheetId="40">'KZN282'!$A$1:$AA$45</definedName>
    <definedName name="_xlnm.Print_Area" localSheetId="41">'KZN284'!$A$1:$AA$45</definedName>
    <definedName name="_xlnm.Print_Area" localSheetId="42">'KZN285'!$A$1:$AA$45</definedName>
    <definedName name="_xlnm.Print_Area" localSheetId="43">'KZN286'!$A$1:$AA$45</definedName>
    <definedName name="_xlnm.Print_Area" localSheetId="45">'KZN291'!$A$1:$AA$45</definedName>
    <definedName name="_xlnm.Print_Area" localSheetId="46">'KZN292'!$A$1:$AA$45</definedName>
    <definedName name="_xlnm.Print_Area" localSheetId="47">'KZN293'!$A$1:$AA$45</definedName>
    <definedName name="_xlnm.Print_Area" localSheetId="48">'KZN294'!$A$1:$AA$45</definedName>
    <definedName name="_xlnm.Print_Area" localSheetId="50">'KZN433'!$A$1:$AA$45</definedName>
    <definedName name="_xlnm.Print_Area" localSheetId="51">'KZN434'!$A$1:$AA$45</definedName>
    <definedName name="_xlnm.Print_Area" localSheetId="52">'KZN435'!$A$1:$AA$45</definedName>
    <definedName name="_xlnm.Print_Area" localSheetId="53">'KZN436'!$A$1:$AA$45</definedName>
    <definedName name="_xlnm.Print_Area" localSheetId="0">'Summary'!$A$1:$AA$45</definedName>
  </definedNames>
  <calcPr fullCalcOnLoad="1"/>
</workbook>
</file>

<file path=xl/sharedStrings.xml><?xml version="1.0" encoding="utf-8"?>
<sst xmlns="http://schemas.openxmlformats.org/spreadsheetml/2006/main" count="3740" uniqueCount="121">
  <si>
    <t>Kwazulu-Natal: eThekwini(ETH) - Table C5 Quarterly Budgeted Capital Expenditure by Functional Classification and Funding for 3rd Quarter ended 31 March 2020 (Figures Finalised as at 2020/05/14)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</si>
  <si>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</si>
  <si>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</si>
  <si>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</si>
  <si>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</si>
  <si>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</si>
  <si>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</si>
  <si>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</si>
  <si>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</si>
  <si>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</si>
  <si>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</si>
  <si>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</si>
  <si>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</si>
  <si>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</si>
  <si>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</si>
  <si>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</si>
  <si>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</si>
  <si>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</si>
  <si>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</si>
  <si>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</si>
  <si>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</si>
  <si>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</si>
  <si>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</si>
  <si>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</si>
  <si>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</si>
  <si>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</si>
  <si>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</si>
  <si>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</si>
  <si>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</si>
  <si>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</si>
  <si>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</si>
  <si>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</si>
  <si>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</si>
  <si>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</si>
  <si>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</si>
  <si>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</si>
  <si>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</si>
  <si>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</si>
  <si>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</si>
  <si>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</si>
  <si>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</si>
  <si>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</si>
  <si>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</si>
  <si>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</si>
  <si>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</si>
  <si>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</si>
  <si>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</si>
  <si>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</si>
  <si>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</si>
  <si>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</si>
  <si>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</si>
  <si>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Total Capital Expenditure - Functional</t>
  </si>
  <si>
    <t>3</t>
  </si>
  <si>
    <t>Funded by</t>
  </si>
  <si>
    <t>National Government</t>
  </si>
  <si>
    <t>Provincial Government</t>
  </si>
  <si>
    <t>District Municipality</t>
  </si>
  <si>
    <t>Transfers and subsidies - capital (monetary allocations) (Nat / Prov Departm Agencies, Households, Non-profit Institutions, Private Enterprises, Public Corporatons, Higher Educ Institutions)</t>
  </si>
  <si>
    <t>Transfers recognised - capital</t>
  </si>
  <si>
    <t>Borrowing</t>
  </si>
  <si>
    <t>6</t>
  </si>
  <si>
    <t>Internally generated funds</t>
  </si>
  <si>
    <t>Total Capital Funding</t>
  </si>
  <si>
    <t>Kwazulu-Natal: Umdoni(KZN212) - Table C5 Quarterly Budgeted Capital Expenditure by Functional Classification and Funding for 3rd Quarter ended 31 March 2020 (Figures Finalised as at 2020/05/14)</t>
  </si>
  <si>
    <t>Kwazulu-Natal: Umzumbe(KZN213) - Table C5 Quarterly Budgeted Capital Expenditure by Functional Classification and Funding for 3rd Quarter ended 31 March 2020 (Figures Finalised as at 2020/05/14)</t>
  </si>
  <si>
    <t>Kwazulu-Natal: uMuziwabantu(KZN214) - Table C5 Quarterly Budgeted Capital Expenditure by Functional Classification and Funding for 3rd Quarter ended 31 March 2020 (Figures Finalised as at 2020/05/14)</t>
  </si>
  <si>
    <t>Kwazulu-Natal: Ray Nkonyeni(KZN216) - Table C5 Quarterly Budgeted Capital Expenditure by Functional Classification and Funding for 3rd Quarter ended 31 March 2020 (Figures Finalised as at 2020/05/14)</t>
  </si>
  <si>
    <t>Kwazulu-Natal: Ugu(DC21) - Table C5 Quarterly Budgeted Capital Expenditure by Functional Classification and Funding for 3rd Quarter ended 31 March 2020 (Figures Finalised as at 2020/05/14)</t>
  </si>
  <si>
    <t>Kwazulu-Natal: uMshwathi(KZN221) - Table C5 Quarterly Budgeted Capital Expenditure by Functional Classification and Funding for 3rd Quarter ended 31 March 2020 (Figures Finalised as at 2020/05/14)</t>
  </si>
  <si>
    <t>Kwazulu-Natal: uMngeni(KZN222) - Table C5 Quarterly Budgeted Capital Expenditure by Functional Classification and Funding for 3rd Quarter ended 31 March 2020 (Figures Finalised as at 2020/05/14)</t>
  </si>
  <si>
    <t>Kwazulu-Natal: Mpofana(KZN223) - Table C5 Quarterly Budgeted Capital Expenditure by Functional Classification and Funding for 3rd Quarter ended 31 March 2020 (Figures Finalised as at 2020/05/14)</t>
  </si>
  <si>
    <t>Kwazulu-Natal: Impendle(KZN224) - Table C5 Quarterly Budgeted Capital Expenditure by Functional Classification and Funding for 3rd Quarter ended 31 March 2020 (Figures Finalised as at 2020/05/14)</t>
  </si>
  <si>
    <t>Kwazulu-Natal: Msunduzi(KZN225) - Table C5 Quarterly Budgeted Capital Expenditure by Functional Classification and Funding for 3rd Quarter ended 31 March 2020 (Figures Finalised as at 2020/05/14)</t>
  </si>
  <si>
    <t>Kwazulu-Natal: Mkhambathini(KZN226) - Table C5 Quarterly Budgeted Capital Expenditure by Functional Classification and Funding for 3rd Quarter ended 31 March 2020 (Figures Finalised as at 2020/05/14)</t>
  </si>
  <si>
    <t>Kwazulu-Natal: Richmond(KZN227) - Table C5 Quarterly Budgeted Capital Expenditure by Functional Classification and Funding for 3rd Quarter ended 31 March 2020 (Figures Finalised as at 2020/05/14)</t>
  </si>
  <si>
    <t>Kwazulu-Natal: uMgungundlovu(DC22) - Table C5 Quarterly Budgeted Capital Expenditure by Functional Classification and Funding for 3rd Quarter ended 31 March 2020 (Figures Finalised as at 2020/05/14)</t>
  </si>
  <si>
    <t>Kwazulu-Natal: Okhahlamba(KZN235) - Table C5 Quarterly Budgeted Capital Expenditure by Functional Classification and Funding for 3rd Quarter ended 31 March 2020 (Figures Finalised as at 2020/05/14)</t>
  </si>
  <si>
    <t>Kwazulu-Natal: Inkosi Langalibalele(KZN237) - Table C5 Quarterly Budgeted Capital Expenditure by Functional Classification and Funding for 3rd Quarter ended 31 March 2020 (Figures Finalised as at 2020/05/14)</t>
  </si>
  <si>
    <t>Kwazulu-Natal: Alfred Duma(KZN238) - Table C5 Quarterly Budgeted Capital Expenditure by Functional Classification and Funding for 3rd Quarter ended 31 March 2020 (Figures Finalised as at 2020/05/14)</t>
  </si>
  <si>
    <t>Kwazulu-Natal: Uthukela(DC23) - Table C5 Quarterly Budgeted Capital Expenditure by Functional Classification and Funding for 3rd Quarter ended 31 March 2020 (Figures Finalised as at 2020/05/14)</t>
  </si>
  <si>
    <t>Kwazulu-Natal: Endumeni(KZN241) - Table C5 Quarterly Budgeted Capital Expenditure by Functional Classification and Funding for 3rd Quarter ended 31 March 2020 (Figures Finalised as at 2020/05/14)</t>
  </si>
  <si>
    <t>Kwazulu-Natal: Nquthu(KZN242) - Table C5 Quarterly Budgeted Capital Expenditure by Functional Classification and Funding for 3rd Quarter ended 31 March 2020 (Figures Finalised as at 2020/05/14)</t>
  </si>
  <si>
    <t>Kwazulu-Natal: Msinga(KZN244) - Table C5 Quarterly Budgeted Capital Expenditure by Functional Classification and Funding for 3rd Quarter ended 31 March 2020 (Figures Finalised as at 2020/05/14)</t>
  </si>
  <si>
    <t>Kwazulu-Natal: Umvoti(KZN245) - Table C5 Quarterly Budgeted Capital Expenditure by Functional Classification and Funding for 3rd Quarter ended 31 March 2020 (Figures Finalised as at 2020/05/14)</t>
  </si>
  <si>
    <t>Kwazulu-Natal: Umzinyathi(DC24) - Table C5 Quarterly Budgeted Capital Expenditure by Functional Classification and Funding for 3rd Quarter ended 31 March 2020 (Figures Finalised as at 2020/05/14)</t>
  </si>
  <si>
    <t>Kwazulu-Natal: Newcastle(KZN252) - Table C5 Quarterly Budgeted Capital Expenditure by Functional Classification and Funding for 3rd Quarter ended 31 March 2020 (Figures Finalised as at 2020/05/14)</t>
  </si>
  <si>
    <t>Kwazulu-Natal: Emadlangeni(KZN253) - Table C5 Quarterly Budgeted Capital Expenditure by Functional Classification and Funding for 3rd Quarter ended 31 March 2020 (Figures Finalised as at 2020/05/14)</t>
  </si>
  <si>
    <t>Kwazulu-Natal: Dannhauser(KZN254) - Table C5 Quarterly Budgeted Capital Expenditure by Functional Classification and Funding for 3rd Quarter ended 31 March 2020 (Figures Finalised as at 2020/05/14)</t>
  </si>
  <si>
    <t>Kwazulu-Natal: Amajuba(DC25) - Table C5 Quarterly Budgeted Capital Expenditure by Functional Classification and Funding for 3rd Quarter ended 31 March 2020 (Figures Finalised as at 2020/05/14)</t>
  </si>
  <si>
    <t>Kwazulu-Natal: eDumbe(KZN261) - Table C5 Quarterly Budgeted Capital Expenditure by Functional Classification and Funding for 3rd Quarter ended 31 March 2020 (Figures Finalised as at 2020/05/14)</t>
  </si>
  <si>
    <t>Kwazulu-Natal: uPhongolo(KZN262) - Table C5 Quarterly Budgeted Capital Expenditure by Functional Classification and Funding for 3rd Quarter ended 31 March 2020 (Figures Finalised as at 2020/05/14)</t>
  </si>
  <si>
    <t>Kwazulu-Natal: Abaqulusi(KZN263) - Table C5 Quarterly Budgeted Capital Expenditure by Functional Classification and Funding for 3rd Quarter ended 31 March 2020 (Figures Finalised as at 2020/05/14)</t>
  </si>
  <si>
    <t>Kwazulu-Natal: Nongoma(KZN265) - Table C5 Quarterly Budgeted Capital Expenditure by Functional Classification and Funding for 3rd Quarter ended 31 March 2020 (Figures Finalised as at 2020/05/14)</t>
  </si>
  <si>
    <t>Kwazulu-Natal: Ulundi(KZN266) - Table C5 Quarterly Budgeted Capital Expenditure by Functional Classification and Funding for 3rd Quarter ended 31 March 2020 (Figures Finalised as at 2020/05/14)</t>
  </si>
  <si>
    <t>Kwazulu-Natal: Zululand(DC26) - Table C5 Quarterly Budgeted Capital Expenditure by Functional Classification and Funding for 3rd Quarter ended 31 March 2020 (Figures Finalised as at 2020/05/14)</t>
  </si>
  <si>
    <t>Kwazulu-Natal: Umhlabuyalingana(KZN271) - Table C5 Quarterly Budgeted Capital Expenditure by Functional Classification and Funding for 3rd Quarter ended 31 March 2020 (Figures Finalised as at 2020/05/14)</t>
  </si>
  <si>
    <t>Kwazulu-Natal: Jozini(KZN272) - Table C5 Quarterly Budgeted Capital Expenditure by Functional Classification and Funding for 3rd Quarter ended 31 March 2020 (Figures Finalised as at 2020/05/14)</t>
  </si>
  <si>
    <t>Kwazulu-Natal: Mtubatuba(KZN275) - Table C5 Quarterly Budgeted Capital Expenditure by Functional Classification and Funding for 3rd Quarter ended 31 March 2020 (Figures Finalised as at 2020/05/14)</t>
  </si>
  <si>
    <t>Kwazulu-Natal: Hlabisa Big Five(KZN276) - Table C5 Quarterly Budgeted Capital Expenditure by Functional Classification and Funding for 3rd Quarter ended 31 March 2020 (Figures Finalised as at 2020/05/14)</t>
  </si>
  <si>
    <t>Kwazulu-Natal: Umkhanyakude(DC27) - Table C5 Quarterly Budgeted Capital Expenditure by Functional Classification and Funding for 3rd Quarter ended 31 March 2020 (Figures Finalised as at 2020/05/14)</t>
  </si>
  <si>
    <t>Kwazulu-Natal: Mfolozi(KZN281) - Table C5 Quarterly Budgeted Capital Expenditure by Functional Classification and Funding for 3rd Quarter ended 31 March 2020 (Figures Finalised as at 2020/05/14)</t>
  </si>
  <si>
    <t>Kwazulu-Natal: uMhlathuze(KZN282) - Table C5 Quarterly Budgeted Capital Expenditure by Functional Classification and Funding for 3rd Quarter ended 31 March 2020 (Figures Finalised as at 2020/05/14)</t>
  </si>
  <si>
    <t>Kwazulu-Natal: uMlalazi(KZN284) - Table C5 Quarterly Budgeted Capital Expenditure by Functional Classification and Funding for 3rd Quarter ended 31 March 2020 (Figures Finalised as at 2020/05/14)</t>
  </si>
  <si>
    <t>Kwazulu-Natal: Mthonjaneni(KZN285) - Table C5 Quarterly Budgeted Capital Expenditure by Functional Classification and Funding for 3rd Quarter ended 31 March 2020 (Figures Finalised as at 2020/05/14)</t>
  </si>
  <si>
    <t>Kwazulu-Natal: Nkandla(KZN286) - Table C5 Quarterly Budgeted Capital Expenditure by Functional Classification and Funding for 3rd Quarter ended 31 March 2020 (Figures Finalised as at 2020/05/14)</t>
  </si>
  <si>
    <t>Kwazulu-Natal: King Cetshwayo(DC28) - Table C5 Quarterly Budgeted Capital Expenditure by Functional Classification and Funding for 3rd Quarter ended 31 March 2020 (Figures Finalised as at 2020/05/14)</t>
  </si>
  <si>
    <t>Kwazulu-Natal: Mandeni(KZN291) - Table C5 Quarterly Budgeted Capital Expenditure by Functional Classification and Funding for 3rd Quarter ended 31 March 2020 (Figures Finalised as at 2020/05/14)</t>
  </si>
  <si>
    <t>Kwazulu-Natal: KwaDukuza(KZN292) - Table C5 Quarterly Budgeted Capital Expenditure by Functional Classification and Funding for 3rd Quarter ended 31 March 2020 (Figures Finalised as at 2020/05/14)</t>
  </si>
  <si>
    <t>Kwazulu-Natal: Ndwedwe(KZN293) - Table C5 Quarterly Budgeted Capital Expenditure by Functional Classification and Funding for 3rd Quarter ended 31 March 2020 (Figures Finalised as at 2020/05/14)</t>
  </si>
  <si>
    <t>Kwazulu-Natal: Maphumulo(KZN294) - Table C5 Quarterly Budgeted Capital Expenditure by Functional Classification and Funding for 3rd Quarter ended 31 March 2020 (Figures Finalised as at 2020/05/14)</t>
  </si>
  <si>
    <t>Kwazulu-Natal: iLembe(DC29) - Table C5 Quarterly Budgeted Capital Expenditure by Functional Classification and Funding for 3rd Quarter ended 31 March 2020 (Figures Finalised as at 2020/05/14)</t>
  </si>
  <si>
    <t>Kwazulu-Natal: Greater Kokstad(KZN433) - Table C5 Quarterly Budgeted Capital Expenditure by Functional Classification and Funding for 3rd Quarter ended 31 March 2020 (Figures Finalised as at 2020/05/14)</t>
  </si>
  <si>
    <t>Kwazulu-Natal: Ubuhlebezwe(KZN434) - Table C5 Quarterly Budgeted Capital Expenditure by Functional Classification and Funding for 3rd Quarter ended 31 March 2020 (Figures Finalised as at 2020/05/14)</t>
  </si>
  <si>
    <t>Kwazulu-Natal: Umzimkhulu(KZN435) - Table C5 Quarterly Budgeted Capital Expenditure by Functional Classification and Funding for 3rd Quarter ended 31 March 2020 (Figures Finalised as at 2020/05/14)</t>
  </si>
  <si>
    <t>Kwazulu-Natal: Dr Nkosazana Dlamini Zuma(KZN436) - Table C5 Quarterly Budgeted Capital Expenditure by Functional Classification and Funding for 3rd Quarter ended 31 March 2020 (Figures Finalised as at 2020/05/14)</t>
  </si>
  <si>
    <t>Kwazulu-Natal: Harry Gwala(DC43) - Table C5 Quarterly Budgeted Capital Expenditure by Functional Classification and Funding for 3rd Quarter ended 31 March 2020 (Figures Finalised as at 2020/05/14)</t>
  </si>
  <si>
    <t>Summary - Table C5 Quarterly Budgeted Capital Expenditure by Functional Classification and Funding for 3rd Quarter ended 31 March 2020 (Figures Finalised as at 2020/05/14)</t>
  </si>
  <si>
    <t>References</t>
  </si>
  <si>
    <t>3. Capital expenditure by functional classification must reconcile to the total of multi-year and single year appropriations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</si>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</sst>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 * #,##0.00_ ;_ * \(#,##0.00\)_ ;_ * &quot;-&quot;??_ ;_ @_ "/>
    <numFmt numFmtId="179" formatCode="_(* #,##0,_);_(* \(#,##0,\);_(* &quot;–&quot;?_);_(@_)"/>
    <numFmt numFmtId="18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8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8" fontId="5" fillId="0" borderId="12" xfId="0" applyNumberFormat="1" applyFont="1" applyFill="1" applyBorder="1" applyAlignment="1" applyProtection="1">
      <alignment/>
      <protection/>
    </xf>
    <xf numFmtId="178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178" fontId="3" fillId="0" borderId="15" xfId="0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180" fontId="3" fillId="0" borderId="17" xfId="0" applyNumberFormat="1" applyFont="1" applyFill="1" applyBorder="1" applyAlignment="1" applyProtection="1">
      <alignment/>
      <protection/>
    </xf>
    <xf numFmtId="180" fontId="3" fillId="0" borderId="18" xfId="0" applyNumberFormat="1" applyFont="1" applyFill="1" applyBorder="1" applyAlignment="1" applyProtection="1">
      <alignment/>
      <protection/>
    </xf>
    <xf numFmtId="180" fontId="3" fillId="0" borderId="12" xfId="0" applyNumberFormat="1" applyFont="1" applyFill="1" applyBorder="1" applyAlignment="1" applyProtection="1">
      <alignment/>
      <protection/>
    </xf>
    <xf numFmtId="180" fontId="5" fillId="0" borderId="17" xfId="0" applyNumberFormat="1" applyFont="1" applyFill="1" applyBorder="1" applyAlignment="1" applyProtection="1">
      <alignment/>
      <protection/>
    </xf>
    <xf numFmtId="180" fontId="5" fillId="0" borderId="18" xfId="0" applyNumberFormat="1" applyFont="1" applyFill="1" applyBorder="1" applyAlignment="1" applyProtection="1">
      <alignment/>
      <protection/>
    </xf>
    <xf numFmtId="180" fontId="5" fillId="0" borderId="12" xfId="0" applyNumberFormat="1" applyFont="1" applyFill="1" applyBorder="1" applyAlignment="1" applyProtection="1">
      <alignment/>
      <protection/>
    </xf>
    <xf numFmtId="180" fontId="5" fillId="0" borderId="17" xfId="42" applyNumberFormat="1" applyFont="1" applyFill="1" applyBorder="1" applyAlignment="1" applyProtection="1">
      <alignment/>
      <protection/>
    </xf>
    <xf numFmtId="180" fontId="5" fillId="0" borderId="18" xfId="42" applyNumberFormat="1" applyFont="1" applyFill="1" applyBorder="1" applyAlignment="1" applyProtection="1">
      <alignment/>
      <protection/>
    </xf>
    <xf numFmtId="180" fontId="5" fillId="0" borderId="12" xfId="42" applyNumberFormat="1" applyFont="1" applyFill="1" applyBorder="1" applyAlignment="1" applyProtection="1">
      <alignment/>
      <protection/>
    </xf>
    <xf numFmtId="180" fontId="3" fillId="0" borderId="19" xfId="0" applyNumberFormat="1" applyFont="1" applyFill="1" applyBorder="1" applyAlignment="1" applyProtection="1">
      <alignment/>
      <protection/>
    </xf>
    <xf numFmtId="180" fontId="3" fillId="0" borderId="20" xfId="0" applyNumberFormat="1" applyFont="1" applyFill="1" applyBorder="1" applyAlignment="1" applyProtection="1">
      <alignment/>
      <protection/>
    </xf>
    <xf numFmtId="180" fontId="3" fillId="0" borderId="15" xfId="0" applyNumberFormat="1" applyFont="1" applyFill="1" applyBorder="1" applyAlignment="1" applyProtection="1">
      <alignment/>
      <protection/>
    </xf>
    <xf numFmtId="180" fontId="5" fillId="0" borderId="21" xfId="0" applyNumberFormat="1" applyFont="1" applyFill="1" applyBorder="1" applyAlignment="1" applyProtection="1">
      <alignment/>
      <protection/>
    </xf>
    <xf numFmtId="180" fontId="5" fillId="0" borderId="21" xfId="42" applyNumberFormat="1" applyFont="1" applyFill="1" applyBorder="1" applyAlignment="1" applyProtection="1">
      <alignment/>
      <protection/>
    </xf>
    <xf numFmtId="180" fontId="3" fillId="0" borderId="21" xfId="0" applyNumberFormat="1" applyFont="1" applyFill="1" applyBorder="1" applyAlignment="1" applyProtection="1">
      <alignment/>
      <protection/>
    </xf>
    <xf numFmtId="180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/>
      <protection/>
    </xf>
    <xf numFmtId="180" fontId="3" fillId="0" borderId="33" xfId="0" applyNumberFormat="1" applyFont="1" applyBorder="1" applyAlignment="1" applyProtection="1">
      <alignment horizontal="center"/>
      <protection/>
    </xf>
    <xf numFmtId="180" fontId="3" fillId="0" borderId="23" xfId="0" applyNumberFormat="1" applyFont="1" applyBorder="1" applyAlignment="1" applyProtection="1">
      <alignment horizontal="center"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178" fontId="3" fillId="0" borderId="10" xfId="0" applyNumberFormat="1" applyFont="1" applyBorder="1" applyAlignment="1" applyProtection="1">
      <alignment horizontal="center"/>
      <protection/>
    </xf>
    <xf numFmtId="180" fontId="3" fillId="0" borderId="34" xfId="0" applyNumberFormat="1" applyFont="1" applyBorder="1" applyAlignment="1" applyProtection="1">
      <alignment horizontal="center"/>
      <protection/>
    </xf>
    <xf numFmtId="180" fontId="3" fillId="0" borderId="32" xfId="0" applyNumberFormat="1" applyFont="1" applyFill="1" applyBorder="1" applyAlignment="1" applyProtection="1">
      <alignment/>
      <protection/>
    </xf>
    <xf numFmtId="180" fontId="3" fillId="0" borderId="31" xfId="0" applyNumberFormat="1" applyFont="1" applyFill="1" applyBorder="1" applyAlignment="1" applyProtection="1">
      <alignment/>
      <protection/>
    </xf>
    <xf numFmtId="180" fontId="3" fillId="0" borderId="14" xfId="0" applyNumberFormat="1" applyFont="1" applyFill="1" applyBorder="1" applyAlignment="1" applyProtection="1">
      <alignment/>
      <protection/>
    </xf>
    <xf numFmtId="178" fontId="3" fillId="0" borderId="14" xfId="0" applyNumberFormat="1" applyFont="1" applyFill="1" applyBorder="1" applyAlignment="1" applyProtection="1">
      <alignment/>
      <protection/>
    </xf>
    <xf numFmtId="180" fontId="3" fillId="0" borderId="35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11" xfId="0" applyFont="1" applyFill="1" applyBorder="1" applyAlignment="1" applyProtection="1">
      <alignment horizontal="left" indent="2"/>
      <protection/>
    </xf>
    <xf numFmtId="0" fontId="3" fillId="0" borderId="11" xfId="0" applyFont="1" applyFill="1" applyBorder="1" applyAlignment="1" applyProtection="1">
      <alignment horizontal="left" indent="1"/>
      <protection/>
    </xf>
    <xf numFmtId="0" fontId="3" fillId="0" borderId="11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/>
      <protection/>
    </xf>
    <xf numFmtId="180" fontId="3" fillId="0" borderId="32" xfId="0" applyNumberFormat="1" applyFont="1" applyBorder="1" applyAlignment="1" applyProtection="1">
      <alignment/>
      <protection/>
    </xf>
    <xf numFmtId="180" fontId="3" fillId="0" borderId="31" xfId="0" applyNumberFormat="1" applyFont="1" applyBorder="1" applyAlignment="1" applyProtection="1">
      <alignment/>
      <protection/>
    </xf>
    <xf numFmtId="180" fontId="3" fillId="0" borderId="14" xfId="0" applyNumberFormat="1" applyFont="1" applyBorder="1" applyAlignment="1" applyProtection="1">
      <alignment/>
      <protection/>
    </xf>
    <xf numFmtId="178" fontId="3" fillId="0" borderId="14" xfId="0" applyNumberFormat="1" applyFont="1" applyBorder="1" applyAlignment="1" applyProtection="1">
      <alignment/>
      <protection/>
    </xf>
    <xf numFmtId="180" fontId="3" fillId="0" borderId="3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36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116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10475438521</v>
      </c>
      <c r="D5" s="16">
        <f>SUM(D6:D8)</f>
        <v>0</v>
      </c>
      <c r="E5" s="17">
        <f t="shared" si="0"/>
        <v>2010674129</v>
      </c>
      <c r="F5" s="18">
        <f t="shared" si="0"/>
        <v>2617100240</v>
      </c>
      <c r="G5" s="18">
        <f t="shared" si="0"/>
        <v>276585036</v>
      </c>
      <c r="H5" s="18">
        <f t="shared" si="0"/>
        <v>9030787848</v>
      </c>
      <c r="I5" s="18">
        <f t="shared" si="0"/>
        <v>1027066200</v>
      </c>
      <c r="J5" s="18">
        <f t="shared" si="0"/>
        <v>10334439084</v>
      </c>
      <c r="K5" s="18">
        <f t="shared" si="0"/>
        <v>36689217</v>
      </c>
      <c r="L5" s="18">
        <f t="shared" si="0"/>
        <v>162306002</v>
      </c>
      <c r="M5" s="18">
        <f t="shared" si="0"/>
        <v>88285185</v>
      </c>
      <c r="N5" s="18">
        <f t="shared" si="0"/>
        <v>287280404</v>
      </c>
      <c r="O5" s="18">
        <f t="shared" si="0"/>
        <v>11678525</v>
      </c>
      <c r="P5" s="18">
        <f t="shared" si="0"/>
        <v>-27203979</v>
      </c>
      <c r="Q5" s="18">
        <f t="shared" si="0"/>
        <v>200955073</v>
      </c>
      <c r="R5" s="18">
        <f t="shared" si="0"/>
        <v>185429619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10807149107</v>
      </c>
      <c r="X5" s="18">
        <f t="shared" si="0"/>
        <v>2069478405</v>
      </c>
      <c r="Y5" s="18">
        <f t="shared" si="0"/>
        <v>8737670702</v>
      </c>
      <c r="Z5" s="4">
        <f>+IF(X5&lt;&gt;0,+(Y5/X5)*100,0)</f>
        <v>422.21608502360766</v>
      </c>
      <c r="AA5" s="16">
        <f>SUM(AA6:AA8)</f>
        <v>2617100240</v>
      </c>
    </row>
    <row r="6" spans="1:27" ht="13.5">
      <c r="A6" s="5" t="s">
        <v>32</v>
      </c>
      <c r="B6" s="3"/>
      <c r="C6" s="19">
        <v>2480291</v>
      </c>
      <c r="D6" s="19"/>
      <c r="E6" s="20">
        <v>273251156</v>
      </c>
      <c r="F6" s="21">
        <v>136527247</v>
      </c>
      <c r="G6" s="21">
        <v>6425857</v>
      </c>
      <c r="H6" s="21">
        <v>3316799</v>
      </c>
      <c r="I6" s="21">
        <v>2261096</v>
      </c>
      <c r="J6" s="21">
        <v>12003752</v>
      </c>
      <c r="K6" s="21">
        <v>1170560</v>
      </c>
      <c r="L6" s="21">
        <v>2044829</v>
      </c>
      <c r="M6" s="21">
        <v>452759</v>
      </c>
      <c r="N6" s="21">
        <v>3668148</v>
      </c>
      <c r="O6" s="21">
        <v>173276</v>
      </c>
      <c r="P6" s="21">
        <v>10366785</v>
      </c>
      <c r="Q6" s="21">
        <v>1545825</v>
      </c>
      <c r="R6" s="21">
        <v>12085886</v>
      </c>
      <c r="S6" s="21"/>
      <c r="T6" s="21"/>
      <c r="U6" s="21"/>
      <c r="V6" s="21"/>
      <c r="W6" s="21">
        <v>27757786</v>
      </c>
      <c r="X6" s="21">
        <v>-5853509</v>
      </c>
      <c r="Y6" s="21">
        <v>33611295</v>
      </c>
      <c r="Z6" s="6">
        <v>-574.21</v>
      </c>
      <c r="AA6" s="28">
        <v>136527247</v>
      </c>
    </row>
    <row r="7" spans="1:27" ht="13.5">
      <c r="A7" s="5" t="s">
        <v>33</v>
      </c>
      <c r="B7" s="3"/>
      <c r="C7" s="22">
        <v>10473588540</v>
      </c>
      <c r="D7" s="22"/>
      <c r="E7" s="23">
        <v>1736764969</v>
      </c>
      <c r="F7" s="24">
        <v>2478985753</v>
      </c>
      <c r="G7" s="24">
        <v>269995384</v>
      </c>
      <c r="H7" s="24">
        <v>9027470424</v>
      </c>
      <c r="I7" s="24">
        <v>1024778302</v>
      </c>
      <c r="J7" s="24">
        <v>10322244110</v>
      </c>
      <c r="K7" s="24">
        <v>35460781</v>
      </c>
      <c r="L7" s="24">
        <v>160261173</v>
      </c>
      <c r="M7" s="24">
        <v>87722547</v>
      </c>
      <c r="N7" s="24">
        <v>283444501</v>
      </c>
      <c r="O7" s="24">
        <v>11458838</v>
      </c>
      <c r="P7" s="24">
        <v>-37552853</v>
      </c>
      <c r="Q7" s="24">
        <v>199409248</v>
      </c>
      <c r="R7" s="24">
        <v>173315233</v>
      </c>
      <c r="S7" s="24"/>
      <c r="T7" s="24"/>
      <c r="U7" s="24"/>
      <c r="V7" s="24"/>
      <c r="W7" s="24">
        <v>10779003844</v>
      </c>
      <c r="X7" s="24">
        <v>2073831246</v>
      </c>
      <c r="Y7" s="24">
        <v>8705172598</v>
      </c>
      <c r="Z7" s="7">
        <v>419.76</v>
      </c>
      <c r="AA7" s="29">
        <v>2478985753</v>
      </c>
    </row>
    <row r="8" spans="1:27" ht="13.5">
      <c r="A8" s="5" t="s">
        <v>34</v>
      </c>
      <c r="B8" s="3"/>
      <c r="C8" s="19">
        <v>-630310</v>
      </c>
      <c r="D8" s="19"/>
      <c r="E8" s="20">
        <v>658004</v>
      </c>
      <c r="F8" s="21">
        <v>1587240</v>
      </c>
      <c r="G8" s="21">
        <v>163795</v>
      </c>
      <c r="H8" s="21">
        <v>625</v>
      </c>
      <c r="I8" s="21">
        <v>26802</v>
      </c>
      <c r="J8" s="21">
        <v>191222</v>
      </c>
      <c r="K8" s="21">
        <v>57876</v>
      </c>
      <c r="L8" s="21"/>
      <c r="M8" s="21">
        <v>109879</v>
      </c>
      <c r="N8" s="21">
        <v>167755</v>
      </c>
      <c r="O8" s="21">
        <v>46411</v>
      </c>
      <c r="P8" s="21">
        <v>-17911</v>
      </c>
      <c r="Q8" s="21"/>
      <c r="R8" s="21">
        <v>28500</v>
      </c>
      <c r="S8" s="21"/>
      <c r="T8" s="21"/>
      <c r="U8" s="21"/>
      <c r="V8" s="21"/>
      <c r="W8" s="21">
        <v>387477</v>
      </c>
      <c r="X8" s="21">
        <v>1500668</v>
      </c>
      <c r="Y8" s="21">
        <v>-1113191</v>
      </c>
      <c r="Z8" s="6">
        <v>-74.18</v>
      </c>
      <c r="AA8" s="28">
        <v>1587240</v>
      </c>
    </row>
    <row r="9" spans="1:27" ht="13.5">
      <c r="A9" s="2" t="s">
        <v>35</v>
      </c>
      <c r="B9" s="3"/>
      <c r="C9" s="16">
        <f aca="true" t="shared" si="1" ref="C9:Y9">SUM(C10:C14)</f>
        <v>1275861981</v>
      </c>
      <c r="D9" s="16">
        <f>SUM(D10:D14)</f>
        <v>0</v>
      </c>
      <c r="E9" s="17">
        <f t="shared" si="1"/>
        <v>2624751610</v>
      </c>
      <c r="F9" s="18">
        <f t="shared" si="1"/>
        <v>2849094159</v>
      </c>
      <c r="G9" s="18">
        <f t="shared" si="1"/>
        <v>218698795</v>
      </c>
      <c r="H9" s="18">
        <f t="shared" si="1"/>
        <v>226100753</v>
      </c>
      <c r="I9" s="18">
        <f t="shared" si="1"/>
        <v>300456280</v>
      </c>
      <c r="J9" s="18">
        <f t="shared" si="1"/>
        <v>745255828</v>
      </c>
      <c r="K9" s="18">
        <f t="shared" si="1"/>
        <v>80700339</v>
      </c>
      <c r="L9" s="18">
        <f t="shared" si="1"/>
        <v>43975018</v>
      </c>
      <c r="M9" s="18">
        <f t="shared" si="1"/>
        <v>76025602</v>
      </c>
      <c r="N9" s="18">
        <f t="shared" si="1"/>
        <v>200700959</v>
      </c>
      <c r="O9" s="18">
        <f t="shared" si="1"/>
        <v>58122187</v>
      </c>
      <c r="P9" s="18">
        <f t="shared" si="1"/>
        <v>227344664</v>
      </c>
      <c r="Q9" s="18">
        <f t="shared" si="1"/>
        <v>75580637</v>
      </c>
      <c r="R9" s="18">
        <f t="shared" si="1"/>
        <v>361047488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1307004275</v>
      </c>
      <c r="X9" s="18">
        <f t="shared" si="1"/>
        <v>1951971087</v>
      </c>
      <c r="Y9" s="18">
        <f t="shared" si="1"/>
        <v>-644966812</v>
      </c>
      <c r="Z9" s="4">
        <f>+IF(X9&lt;&gt;0,+(Y9/X9)*100,0)</f>
        <v>-33.04182199702838</v>
      </c>
      <c r="AA9" s="30">
        <f>SUM(AA10:AA14)</f>
        <v>2849094159</v>
      </c>
    </row>
    <row r="10" spans="1:27" ht="13.5">
      <c r="A10" s="5" t="s">
        <v>36</v>
      </c>
      <c r="B10" s="3"/>
      <c r="C10" s="19">
        <v>953489024</v>
      </c>
      <c r="D10" s="19"/>
      <c r="E10" s="20">
        <v>682760458</v>
      </c>
      <c r="F10" s="21">
        <v>630209919</v>
      </c>
      <c r="G10" s="21">
        <v>50996416</v>
      </c>
      <c r="H10" s="21">
        <v>180482385</v>
      </c>
      <c r="I10" s="21">
        <v>231508717</v>
      </c>
      <c r="J10" s="21">
        <v>462987518</v>
      </c>
      <c r="K10" s="21">
        <v>19933520</v>
      </c>
      <c r="L10" s="21">
        <v>26538306</v>
      </c>
      <c r="M10" s="21">
        <v>24705659</v>
      </c>
      <c r="N10" s="21">
        <v>71177485</v>
      </c>
      <c r="O10" s="21">
        <v>22230675</v>
      </c>
      <c r="P10" s="21">
        <v>173372639</v>
      </c>
      <c r="Q10" s="21">
        <v>18979143</v>
      </c>
      <c r="R10" s="21">
        <v>214582457</v>
      </c>
      <c r="S10" s="21"/>
      <c r="T10" s="21"/>
      <c r="U10" s="21"/>
      <c r="V10" s="21"/>
      <c r="W10" s="21">
        <v>748747460</v>
      </c>
      <c r="X10" s="21">
        <v>413355208</v>
      </c>
      <c r="Y10" s="21">
        <v>335392252</v>
      </c>
      <c r="Z10" s="6">
        <v>81.14</v>
      </c>
      <c r="AA10" s="28">
        <v>630209919</v>
      </c>
    </row>
    <row r="11" spans="1:27" ht="13.5">
      <c r="A11" s="5" t="s">
        <v>37</v>
      </c>
      <c r="B11" s="3"/>
      <c r="C11" s="19">
        <v>199321139</v>
      </c>
      <c r="D11" s="19"/>
      <c r="E11" s="20">
        <v>503510497</v>
      </c>
      <c r="F11" s="21">
        <v>485912875</v>
      </c>
      <c r="G11" s="21">
        <v>52547527</v>
      </c>
      <c r="H11" s="21">
        <v>12628864</v>
      </c>
      <c r="I11" s="21">
        <v>69846463</v>
      </c>
      <c r="J11" s="21">
        <v>135022854</v>
      </c>
      <c r="K11" s="21">
        <v>13358301</v>
      </c>
      <c r="L11" s="21">
        <v>14060141</v>
      </c>
      <c r="M11" s="21">
        <v>19243695</v>
      </c>
      <c r="N11" s="21">
        <v>46662137</v>
      </c>
      <c r="O11" s="21">
        <v>12816129</v>
      </c>
      <c r="P11" s="21">
        <v>19281916</v>
      </c>
      <c r="Q11" s="21">
        <v>6480476</v>
      </c>
      <c r="R11" s="21">
        <v>38578521</v>
      </c>
      <c r="S11" s="21"/>
      <c r="T11" s="21"/>
      <c r="U11" s="21"/>
      <c r="V11" s="21"/>
      <c r="W11" s="21">
        <v>220263512</v>
      </c>
      <c r="X11" s="21">
        <v>302960930</v>
      </c>
      <c r="Y11" s="21">
        <v>-82697418</v>
      </c>
      <c r="Z11" s="6">
        <v>-27.3</v>
      </c>
      <c r="AA11" s="28">
        <v>485912875</v>
      </c>
    </row>
    <row r="12" spans="1:27" ht="13.5">
      <c r="A12" s="5" t="s">
        <v>38</v>
      </c>
      <c r="B12" s="3"/>
      <c r="C12" s="19">
        <v>88972372</v>
      </c>
      <c r="D12" s="19"/>
      <c r="E12" s="20">
        <v>169062825</v>
      </c>
      <c r="F12" s="21">
        <v>182166467</v>
      </c>
      <c r="G12" s="21">
        <v>11051163</v>
      </c>
      <c r="H12" s="21">
        <v>12682496</v>
      </c>
      <c r="I12" s="21">
        <v>27978365</v>
      </c>
      <c r="J12" s="21">
        <v>51712024</v>
      </c>
      <c r="K12" s="21">
        <v>7246201</v>
      </c>
      <c r="L12" s="21">
        <v>1977200</v>
      </c>
      <c r="M12" s="21">
        <v>10520003</v>
      </c>
      <c r="N12" s="21">
        <v>19743404</v>
      </c>
      <c r="O12" s="21">
        <v>2071156</v>
      </c>
      <c r="P12" s="21">
        <v>2847300</v>
      </c>
      <c r="Q12" s="21">
        <v>10687766</v>
      </c>
      <c r="R12" s="21">
        <v>15606222</v>
      </c>
      <c r="S12" s="21"/>
      <c r="T12" s="21"/>
      <c r="U12" s="21"/>
      <c r="V12" s="21"/>
      <c r="W12" s="21">
        <v>87061650</v>
      </c>
      <c r="X12" s="21">
        <v>120752747</v>
      </c>
      <c r="Y12" s="21">
        <v>-33691097</v>
      </c>
      <c r="Z12" s="6">
        <v>-27.9</v>
      </c>
      <c r="AA12" s="28">
        <v>182166467</v>
      </c>
    </row>
    <row r="13" spans="1:27" ht="13.5">
      <c r="A13" s="5" t="s">
        <v>39</v>
      </c>
      <c r="B13" s="3"/>
      <c r="C13" s="19">
        <v>33210479</v>
      </c>
      <c r="D13" s="19"/>
      <c r="E13" s="20">
        <v>1237962830</v>
      </c>
      <c r="F13" s="21">
        <v>1528044898</v>
      </c>
      <c r="G13" s="21">
        <v>103010800</v>
      </c>
      <c r="H13" s="21">
        <v>19258286</v>
      </c>
      <c r="I13" s="21">
        <v>-28180959</v>
      </c>
      <c r="J13" s="21">
        <v>94088127</v>
      </c>
      <c r="K13" s="21">
        <v>39730470</v>
      </c>
      <c r="L13" s="21">
        <v>1399371</v>
      </c>
      <c r="M13" s="21">
        <v>20990538</v>
      </c>
      <c r="N13" s="21">
        <v>62120379</v>
      </c>
      <c r="O13" s="21">
        <v>20625739</v>
      </c>
      <c r="P13" s="21">
        <v>31513945</v>
      </c>
      <c r="Q13" s="21">
        <v>38416423</v>
      </c>
      <c r="R13" s="21">
        <v>90556107</v>
      </c>
      <c r="S13" s="21"/>
      <c r="T13" s="21"/>
      <c r="U13" s="21"/>
      <c r="V13" s="21"/>
      <c r="W13" s="21">
        <v>246764613</v>
      </c>
      <c r="X13" s="21">
        <v>1105676202</v>
      </c>
      <c r="Y13" s="21">
        <v>-858911589</v>
      </c>
      <c r="Z13" s="6">
        <v>-77.68</v>
      </c>
      <c r="AA13" s="28">
        <v>1528044898</v>
      </c>
    </row>
    <row r="14" spans="1:27" ht="13.5">
      <c r="A14" s="5" t="s">
        <v>40</v>
      </c>
      <c r="B14" s="3"/>
      <c r="C14" s="22">
        <v>868967</v>
      </c>
      <c r="D14" s="22"/>
      <c r="E14" s="23">
        <v>31455000</v>
      </c>
      <c r="F14" s="24">
        <v>22760000</v>
      </c>
      <c r="G14" s="24">
        <v>1092889</v>
      </c>
      <c r="H14" s="24">
        <v>1048722</v>
      </c>
      <c r="I14" s="24">
        <v>-696306</v>
      </c>
      <c r="J14" s="24">
        <v>1445305</v>
      </c>
      <c r="K14" s="24">
        <v>431847</v>
      </c>
      <c r="L14" s="24"/>
      <c r="M14" s="24">
        <v>565707</v>
      </c>
      <c r="N14" s="24">
        <v>997554</v>
      </c>
      <c r="O14" s="24">
        <v>378488</v>
      </c>
      <c r="P14" s="24">
        <v>328864</v>
      </c>
      <c r="Q14" s="24">
        <v>1016829</v>
      </c>
      <c r="R14" s="24">
        <v>1724181</v>
      </c>
      <c r="S14" s="24"/>
      <c r="T14" s="24"/>
      <c r="U14" s="24"/>
      <c r="V14" s="24"/>
      <c r="W14" s="24">
        <v>4167040</v>
      </c>
      <c r="X14" s="24">
        <v>9226000</v>
      </c>
      <c r="Y14" s="24">
        <v>-5058960</v>
      </c>
      <c r="Z14" s="7">
        <v>-54.83</v>
      </c>
      <c r="AA14" s="29">
        <v>22760000</v>
      </c>
    </row>
    <row r="15" spans="1:27" ht="13.5">
      <c r="A15" s="2" t="s">
        <v>41</v>
      </c>
      <c r="B15" s="8"/>
      <c r="C15" s="16">
        <f aca="true" t="shared" si="2" ref="C15:Y15">SUM(C16:C18)</f>
        <v>3078447406</v>
      </c>
      <c r="D15" s="16">
        <f>SUM(D16:D18)</f>
        <v>0</v>
      </c>
      <c r="E15" s="17">
        <f t="shared" si="2"/>
        <v>4322843389</v>
      </c>
      <c r="F15" s="18">
        <f t="shared" si="2"/>
        <v>4287975940</v>
      </c>
      <c r="G15" s="18">
        <f t="shared" si="2"/>
        <v>440539126</v>
      </c>
      <c r="H15" s="18">
        <f t="shared" si="2"/>
        <v>468918155</v>
      </c>
      <c r="I15" s="18">
        <f t="shared" si="2"/>
        <v>764430550</v>
      </c>
      <c r="J15" s="18">
        <f t="shared" si="2"/>
        <v>1673887831</v>
      </c>
      <c r="K15" s="18">
        <f t="shared" si="2"/>
        <v>198056808</v>
      </c>
      <c r="L15" s="18">
        <f t="shared" si="2"/>
        <v>156716374</v>
      </c>
      <c r="M15" s="18">
        <f t="shared" si="2"/>
        <v>255929985</v>
      </c>
      <c r="N15" s="18">
        <f t="shared" si="2"/>
        <v>610703167</v>
      </c>
      <c r="O15" s="18">
        <f t="shared" si="2"/>
        <v>143058218</v>
      </c>
      <c r="P15" s="18">
        <f t="shared" si="2"/>
        <v>490579458</v>
      </c>
      <c r="Q15" s="18">
        <f t="shared" si="2"/>
        <v>148857035</v>
      </c>
      <c r="R15" s="18">
        <f t="shared" si="2"/>
        <v>782494711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3067085709</v>
      </c>
      <c r="X15" s="18">
        <f t="shared" si="2"/>
        <v>2638490124</v>
      </c>
      <c r="Y15" s="18">
        <f t="shared" si="2"/>
        <v>428595585</v>
      </c>
      <c r="Z15" s="4">
        <f>+IF(X15&lt;&gt;0,+(Y15/X15)*100,0)</f>
        <v>16.24397154650862</v>
      </c>
      <c r="AA15" s="30">
        <f>SUM(AA16:AA18)</f>
        <v>4287975940</v>
      </c>
    </row>
    <row r="16" spans="1:27" ht="13.5">
      <c r="A16" s="5" t="s">
        <v>42</v>
      </c>
      <c r="B16" s="3"/>
      <c r="C16" s="19">
        <v>1360722460</v>
      </c>
      <c r="D16" s="19"/>
      <c r="E16" s="20">
        <v>882632534</v>
      </c>
      <c r="F16" s="21">
        <v>1129083783</v>
      </c>
      <c r="G16" s="21">
        <v>86132037</v>
      </c>
      <c r="H16" s="21">
        <v>53541501</v>
      </c>
      <c r="I16" s="21">
        <v>218969099</v>
      </c>
      <c r="J16" s="21">
        <v>358642637</v>
      </c>
      <c r="K16" s="21">
        <v>41890743</v>
      </c>
      <c r="L16" s="21">
        <v>86346382</v>
      </c>
      <c r="M16" s="21">
        <v>84357441</v>
      </c>
      <c r="N16" s="21">
        <v>212594566</v>
      </c>
      <c r="O16" s="21">
        <v>51797697</v>
      </c>
      <c r="P16" s="21">
        <v>46451429</v>
      </c>
      <c r="Q16" s="21">
        <v>27898289</v>
      </c>
      <c r="R16" s="21">
        <v>126147415</v>
      </c>
      <c r="S16" s="21"/>
      <c r="T16" s="21"/>
      <c r="U16" s="21"/>
      <c r="V16" s="21"/>
      <c r="W16" s="21">
        <v>697384618</v>
      </c>
      <c r="X16" s="21">
        <v>829997714</v>
      </c>
      <c r="Y16" s="21">
        <v>-132613096</v>
      </c>
      <c r="Z16" s="6">
        <v>-15.98</v>
      </c>
      <c r="AA16" s="28">
        <v>1129083783</v>
      </c>
    </row>
    <row r="17" spans="1:27" ht="13.5">
      <c r="A17" s="5" t="s">
        <v>43</v>
      </c>
      <c r="B17" s="3"/>
      <c r="C17" s="19">
        <v>1717294603</v>
      </c>
      <c r="D17" s="19"/>
      <c r="E17" s="20">
        <v>3425315203</v>
      </c>
      <c r="F17" s="21">
        <v>3143120205</v>
      </c>
      <c r="G17" s="21">
        <v>349206807</v>
      </c>
      <c r="H17" s="21">
        <v>415376654</v>
      </c>
      <c r="I17" s="21">
        <v>548579235</v>
      </c>
      <c r="J17" s="21">
        <v>1313162696</v>
      </c>
      <c r="K17" s="21">
        <v>156166065</v>
      </c>
      <c r="L17" s="21">
        <v>70344949</v>
      </c>
      <c r="M17" s="21">
        <v>171223674</v>
      </c>
      <c r="N17" s="21">
        <v>397734688</v>
      </c>
      <c r="O17" s="21">
        <v>91203260</v>
      </c>
      <c r="P17" s="21">
        <v>443531817</v>
      </c>
      <c r="Q17" s="21">
        <v>119302352</v>
      </c>
      <c r="R17" s="21">
        <v>654037429</v>
      </c>
      <c r="S17" s="21"/>
      <c r="T17" s="21"/>
      <c r="U17" s="21"/>
      <c r="V17" s="21"/>
      <c r="W17" s="21">
        <v>2364934813</v>
      </c>
      <c r="X17" s="21">
        <v>1800499874</v>
      </c>
      <c r="Y17" s="21">
        <v>564434939</v>
      </c>
      <c r="Z17" s="6">
        <v>31.35</v>
      </c>
      <c r="AA17" s="28">
        <v>3143120205</v>
      </c>
    </row>
    <row r="18" spans="1:27" ht="13.5">
      <c r="A18" s="5" t="s">
        <v>44</v>
      </c>
      <c r="B18" s="3"/>
      <c r="C18" s="19">
        <v>430343</v>
      </c>
      <c r="D18" s="19"/>
      <c r="E18" s="20">
        <v>14895652</v>
      </c>
      <c r="F18" s="21">
        <v>15771952</v>
      </c>
      <c r="G18" s="21">
        <v>5200282</v>
      </c>
      <c r="H18" s="21"/>
      <c r="I18" s="21">
        <v>-3117784</v>
      </c>
      <c r="J18" s="21">
        <v>2082498</v>
      </c>
      <c r="K18" s="21"/>
      <c r="L18" s="21">
        <v>25043</v>
      </c>
      <c r="M18" s="21">
        <v>348870</v>
      </c>
      <c r="N18" s="21">
        <v>373913</v>
      </c>
      <c r="O18" s="21">
        <v>57261</v>
      </c>
      <c r="P18" s="21">
        <v>596212</v>
      </c>
      <c r="Q18" s="21">
        <v>1656394</v>
      </c>
      <c r="R18" s="21">
        <v>2309867</v>
      </c>
      <c r="S18" s="21"/>
      <c r="T18" s="21"/>
      <c r="U18" s="21"/>
      <c r="V18" s="21"/>
      <c r="W18" s="21">
        <v>4766278</v>
      </c>
      <c r="X18" s="21">
        <v>7992536</v>
      </c>
      <c r="Y18" s="21">
        <v>-3226258</v>
      </c>
      <c r="Z18" s="6">
        <v>-40.37</v>
      </c>
      <c r="AA18" s="28">
        <v>15771952</v>
      </c>
    </row>
    <row r="19" spans="1:27" ht="13.5">
      <c r="A19" s="2" t="s">
        <v>45</v>
      </c>
      <c r="B19" s="8"/>
      <c r="C19" s="16">
        <f aca="true" t="shared" si="3" ref="C19:Y19">SUM(C20:C23)</f>
        <v>5059406103</v>
      </c>
      <c r="D19" s="16">
        <f>SUM(D20:D23)</f>
        <v>0</v>
      </c>
      <c r="E19" s="17">
        <f t="shared" si="3"/>
        <v>8127165798</v>
      </c>
      <c r="F19" s="18">
        <f t="shared" si="3"/>
        <v>6269538023</v>
      </c>
      <c r="G19" s="18">
        <f t="shared" si="3"/>
        <v>911660142</v>
      </c>
      <c r="H19" s="18">
        <f t="shared" si="3"/>
        <v>1070822528</v>
      </c>
      <c r="I19" s="18">
        <f t="shared" si="3"/>
        <v>3288980773</v>
      </c>
      <c r="J19" s="18">
        <f t="shared" si="3"/>
        <v>5271463443</v>
      </c>
      <c r="K19" s="18">
        <f t="shared" si="3"/>
        <v>207291988</v>
      </c>
      <c r="L19" s="18">
        <f t="shared" si="3"/>
        <v>253914223</v>
      </c>
      <c r="M19" s="18">
        <f t="shared" si="3"/>
        <v>3360039198</v>
      </c>
      <c r="N19" s="18">
        <f t="shared" si="3"/>
        <v>3821245409</v>
      </c>
      <c r="O19" s="18">
        <f t="shared" si="3"/>
        <v>231148366</v>
      </c>
      <c r="P19" s="18">
        <f t="shared" si="3"/>
        <v>369321279</v>
      </c>
      <c r="Q19" s="18">
        <f t="shared" si="3"/>
        <v>249430974</v>
      </c>
      <c r="R19" s="18">
        <f t="shared" si="3"/>
        <v>849900619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9942609471</v>
      </c>
      <c r="X19" s="18">
        <f t="shared" si="3"/>
        <v>4245422387</v>
      </c>
      <c r="Y19" s="18">
        <f t="shared" si="3"/>
        <v>5697187084</v>
      </c>
      <c r="Z19" s="4">
        <f>+IF(X19&lt;&gt;0,+(Y19/X19)*100,0)</f>
        <v>134.19600135537704</v>
      </c>
      <c r="AA19" s="30">
        <f>SUM(AA20:AA23)</f>
        <v>6269538023</v>
      </c>
    </row>
    <row r="20" spans="1:27" ht="13.5">
      <c r="A20" s="5" t="s">
        <v>46</v>
      </c>
      <c r="B20" s="3"/>
      <c r="C20" s="19">
        <v>457051086</v>
      </c>
      <c r="D20" s="19"/>
      <c r="E20" s="20">
        <v>1252901484</v>
      </c>
      <c r="F20" s="21">
        <v>1032753684</v>
      </c>
      <c r="G20" s="21">
        <v>279379833</v>
      </c>
      <c r="H20" s="21">
        <v>78784002</v>
      </c>
      <c r="I20" s="21">
        <v>171778115</v>
      </c>
      <c r="J20" s="21">
        <v>529941950</v>
      </c>
      <c r="K20" s="21">
        <v>34118710</v>
      </c>
      <c r="L20" s="21">
        <v>52553485</v>
      </c>
      <c r="M20" s="21">
        <v>49964130</v>
      </c>
      <c r="N20" s="21">
        <v>136636325</v>
      </c>
      <c r="O20" s="21">
        <v>30934247</v>
      </c>
      <c r="P20" s="21">
        <v>68526287</v>
      </c>
      <c r="Q20" s="21">
        <v>33675713</v>
      </c>
      <c r="R20" s="21">
        <v>133136247</v>
      </c>
      <c r="S20" s="21"/>
      <c r="T20" s="21"/>
      <c r="U20" s="21"/>
      <c r="V20" s="21"/>
      <c r="W20" s="21">
        <v>799714522</v>
      </c>
      <c r="X20" s="21">
        <v>688109984</v>
      </c>
      <c r="Y20" s="21">
        <v>111604538</v>
      </c>
      <c r="Z20" s="6">
        <v>16.22</v>
      </c>
      <c r="AA20" s="28">
        <v>1032753684</v>
      </c>
    </row>
    <row r="21" spans="1:27" ht="13.5">
      <c r="A21" s="5" t="s">
        <v>47</v>
      </c>
      <c r="B21" s="3"/>
      <c r="C21" s="19">
        <v>3691944792</v>
      </c>
      <c r="D21" s="19"/>
      <c r="E21" s="20">
        <v>5339314874</v>
      </c>
      <c r="F21" s="21">
        <v>3403762449</v>
      </c>
      <c r="G21" s="21">
        <v>348064832</v>
      </c>
      <c r="H21" s="21">
        <v>866361686</v>
      </c>
      <c r="I21" s="21">
        <v>2230104475</v>
      </c>
      <c r="J21" s="21">
        <v>3444530993</v>
      </c>
      <c r="K21" s="21">
        <v>153154263</v>
      </c>
      <c r="L21" s="21">
        <v>155432586</v>
      </c>
      <c r="M21" s="21">
        <v>2313003350</v>
      </c>
      <c r="N21" s="21">
        <v>2621590199</v>
      </c>
      <c r="O21" s="21">
        <v>77703764</v>
      </c>
      <c r="P21" s="21">
        <v>232988617</v>
      </c>
      <c r="Q21" s="21">
        <v>170807255</v>
      </c>
      <c r="R21" s="21">
        <v>481499636</v>
      </c>
      <c r="S21" s="21"/>
      <c r="T21" s="21"/>
      <c r="U21" s="21"/>
      <c r="V21" s="21"/>
      <c r="W21" s="21">
        <v>6547620828</v>
      </c>
      <c r="X21" s="21">
        <v>2376828605</v>
      </c>
      <c r="Y21" s="21">
        <v>4170792223</v>
      </c>
      <c r="Z21" s="6">
        <v>175.48</v>
      </c>
      <c r="AA21" s="28">
        <v>3403762449</v>
      </c>
    </row>
    <row r="22" spans="1:27" ht="13.5">
      <c r="A22" s="5" t="s">
        <v>48</v>
      </c>
      <c r="B22" s="3"/>
      <c r="C22" s="22">
        <v>483242386</v>
      </c>
      <c r="D22" s="22"/>
      <c r="E22" s="23">
        <v>1354643239</v>
      </c>
      <c r="F22" s="24">
        <v>1726314509</v>
      </c>
      <c r="G22" s="24">
        <v>232399012</v>
      </c>
      <c r="H22" s="24">
        <v>124772912</v>
      </c>
      <c r="I22" s="24">
        <v>877772877</v>
      </c>
      <c r="J22" s="24">
        <v>1234944801</v>
      </c>
      <c r="K22" s="24">
        <v>13466790</v>
      </c>
      <c r="L22" s="24">
        <v>42507285</v>
      </c>
      <c r="M22" s="24">
        <v>993735643</v>
      </c>
      <c r="N22" s="24">
        <v>1049709718</v>
      </c>
      <c r="O22" s="24">
        <v>121435207</v>
      </c>
      <c r="P22" s="24">
        <v>66645072</v>
      </c>
      <c r="Q22" s="24">
        <v>14788074</v>
      </c>
      <c r="R22" s="24">
        <v>202868353</v>
      </c>
      <c r="S22" s="24"/>
      <c r="T22" s="24"/>
      <c r="U22" s="24"/>
      <c r="V22" s="24"/>
      <c r="W22" s="24">
        <v>2487522872</v>
      </c>
      <c r="X22" s="24">
        <v>1151633985</v>
      </c>
      <c r="Y22" s="24">
        <v>1335888887</v>
      </c>
      <c r="Z22" s="7">
        <v>116</v>
      </c>
      <c r="AA22" s="29">
        <v>1726314509</v>
      </c>
    </row>
    <row r="23" spans="1:27" ht="13.5">
      <c r="A23" s="5" t="s">
        <v>49</v>
      </c>
      <c r="B23" s="3"/>
      <c r="C23" s="19">
        <v>427167839</v>
      </c>
      <c r="D23" s="19"/>
      <c r="E23" s="20">
        <v>180306201</v>
      </c>
      <c r="F23" s="21">
        <v>106707381</v>
      </c>
      <c r="G23" s="21">
        <v>51816465</v>
      </c>
      <c r="H23" s="21">
        <v>903928</v>
      </c>
      <c r="I23" s="21">
        <v>9325306</v>
      </c>
      <c r="J23" s="21">
        <v>62045699</v>
      </c>
      <c r="K23" s="21">
        <v>6552225</v>
      </c>
      <c r="L23" s="21">
        <v>3420867</v>
      </c>
      <c r="M23" s="21">
        <v>3336075</v>
      </c>
      <c r="N23" s="21">
        <v>13309167</v>
      </c>
      <c r="O23" s="21">
        <v>1075148</v>
      </c>
      <c r="P23" s="21">
        <v>1161303</v>
      </c>
      <c r="Q23" s="21">
        <v>30159932</v>
      </c>
      <c r="R23" s="21">
        <v>32396383</v>
      </c>
      <c r="S23" s="21"/>
      <c r="T23" s="21"/>
      <c r="U23" s="21"/>
      <c r="V23" s="21"/>
      <c r="W23" s="21">
        <v>107751249</v>
      </c>
      <c r="X23" s="21">
        <v>28849813</v>
      </c>
      <c r="Y23" s="21">
        <v>78901436</v>
      </c>
      <c r="Z23" s="6">
        <v>273.49</v>
      </c>
      <c r="AA23" s="28">
        <v>106707381</v>
      </c>
    </row>
    <row r="24" spans="1:27" ht="13.5">
      <c r="A24" s="2" t="s">
        <v>50</v>
      </c>
      <c r="B24" s="8"/>
      <c r="C24" s="16">
        <v>25022096</v>
      </c>
      <c r="D24" s="16"/>
      <c r="E24" s="17">
        <v>91460449</v>
      </c>
      <c r="F24" s="18">
        <v>108137144</v>
      </c>
      <c r="G24" s="18">
        <v>11658428</v>
      </c>
      <c r="H24" s="18">
        <v>29534517</v>
      </c>
      <c r="I24" s="18">
        <v>-23991065</v>
      </c>
      <c r="J24" s="18">
        <v>17201880</v>
      </c>
      <c r="K24" s="18">
        <v>35536</v>
      </c>
      <c r="L24" s="18">
        <v>1966</v>
      </c>
      <c r="M24" s="18">
        <v>3561538</v>
      </c>
      <c r="N24" s="18">
        <v>3599040</v>
      </c>
      <c r="O24" s="18">
        <v>1605289</v>
      </c>
      <c r="P24" s="18">
        <v>1315800</v>
      </c>
      <c r="Q24" s="18">
        <v>3023731</v>
      </c>
      <c r="R24" s="18">
        <v>5944820</v>
      </c>
      <c r="S24" s="18"/>
      <c r="T24" s="18"/>
      <c r="U24" s="18"/>
      <c r="V24" s="18"/>
      <c r="W24" s="18">
        <v>26745740</v>
      </c>
      <c r="X24" s="18">
        <v>54975246</v>
      </c>
      <c r="Y24" s="18">
        <v>-28229506</v>
      </c>
      <c r="Z24" s="4">
        <v>-51.35</v>
      </c>
      <c r="AA24" s="30">
        <v>108137144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19914176107</v>
      </c>
      <c r="D25" s="50">
        <f>+D5+D9+D15+D19+D24</f>
        <v>0</v>
      </c>
      <c r="E25" s="51">
        <f t="shared" si="4"/>
        <v>17176895375</v>
      </c>
      <c r="F25" s="52">
        <f t="shared" si="4"/>
        <v>16131845506</v>
      </c>
      <c r="G25" s="52">
        <f t="shared" si="4"/>
        <v>1859141527</v>
      </c>
      <c r="H25" s="52">
        <f t="shared" si="4"/>
        <v>10826163801</v>
      </c>
      <c r="I25" s="52">
        <f t="shared" si="4"/>
        <v>5356942738</v>
      </c>
      <c r="J25" s="52">
        <f t="shared" si="4"/>
        <v>18042248066</v>
      </c>
      <c r="K25" s="52">
        <f t="shared" si="4"/>
        <v>522773888</v>
      </c>
      <c r="L25" s="52">
        <f t="shared" si="4"/>
        <v>616913583</v>
      </c>
      <c r="M25" s="52">
        <f t="shared" si="4"/>
        <v>3783841508</v>
      </c>
      <c r="N25" s="52">
        <f t="shared" si="4"/>
        <v>4923528979</v>
      </c>
      <c r="O25" s="52">
        <f t="shared" si="4"/>
        <v>445612585</v>
      </c>
      <c r="P25" s="52">
        <f t="shared" si="4"/>
        <v>1061357222</v>
      </c>
      <c r="Q25" s="52">
        <f t="shared" si="4"/>
        <v>677847450</v>
      </c>
      <c r="R25" s="52">
        <f t="shared" si="4"/>
        <v>2184817257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25150594302</v>
      </c>
      <c r="X25" s="52">
        <f t="shared" si="4"/>
        <v>10960337249</v>
      </c>
      <c r="Y25" s="52">
        <f t="shared" si="4"/>
        <v>14190257053</v>
      </c>
      <c r="Z25" s="53">
        <f>+IF(X25&lt;&gt;0,+(Y25/X25)*100,0)</f>
        <v>129.46916441184044</v>
      </c>
      <c r="AA25" s="54">
        <f>+AA5+AA9+AA15+AA19+AA24</f>
        <v>16131845506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7627949343</v>
      </c>
      <c r="D28" s="19"/>
      <c r="E28" s="20">
        <v>9218123391</v>
      </c>
      <c r="F28" s="21">
        <v>7893128966</v>
      </c>
      <c r="G28" s="21">
        <v>908147470</v>
      </c>
      <c r="H28" s="21">
        <v>1667402654</v>
      </c>
      <c r="I28" s="21">
        <v>4244820907</v>
      </c>
      <c r="J28" s="21">
        <v>6820371031</v>
      </c>
      <c r="K28" s="21">
        <v>320091428</v>
      </c>
      <c r="L28" s="21">
        <v>394009064</v>
      </c>
      <c r="M28" s="21">
        <v>3420003235</v>
      </c>
      <c r="N28" s="21">
        <v>4134103727</v>
      </c>
      <c r="O28" s="21">
        <v>164706681</v>
      </c>
      <c r="P28" s="21">
        <v>767703920</v>
      </c>
      <c r="Q28" s="21">
        <v>441494964</v>
      </c>
      <c r="R28" s="21">
        <v>1373905565</v>
      </c>
      <c r="S28" s="21"/>
      <c r="T28" s="21"/>
      <c r="U28" s="21"/>
      <c r="V28" s="21"/>
      <c r="W28" s="21">
        <v>12328380323</v>
      </c>
      <c r="X28" s="21">
        <v>5417585185</v>
      </c>
      <c r="Y28" s="21">
        <v>6910795138</v>
      </c>
      <c r="Z28" s="6">
        <v>127.56</v>
      </c>
      <c r="AA28" s="19">
        <v>7893128966</v>
      </c>
    </row>
    <row r="29" spans="1:27" ht="13.5">
      <c r="A29" s="56" t="s">
        <v>55</v>
      </c>
      <c r="B29" s="3"/>
      <c r="C29" s="19">
        <v>72603498</v>
      </c>
      <c r="D29" s="19"/>
      <c r="E29" s="20">
        <v>717235118</v>
      </c>
      <c r="F29" s="21">
        <v>849192400</v>
      </c>
      <c r="G29" s="21">
        <v>10917862</v>
      </c>
      <c r="H29" s="21">
        <v>7458671</v>
      </c>
      <c r="I29" s="21">
        <v>13106214</v>
      </c>
      <c r="J29" s="21">
        <v>31482747</v>
      </c>
      <c r="K29" s="21">
        <v>16974364</v>
      </c>
      <c r="L29" s="21">
        <v>8842631</v>
      </c>
      <c r="M29" s="21">
        <v>3959151</v>
      </c>
      <c r="N29" s="21">
        <v>29776146</v>
      </c>
      <c r="O29" s="21">
        <v>5290068</v>
      </c>
      <c r="P29" s="21">
        <v>8179762</v>
      </c>
      <c r="Q29" s="21">
        <v>18651454</v>
      </c>
      <c r="R29" s="21">
        <v>32121284</v>
      </c>
      <c r="S29" s="21"/>
      <c r="T29" s="21"/>
      <c r="U29" s="21"/>
      <c r="V29" s="21"/>
      <c r="W29" s="21">
        <v>93380177</v>
      </c>
      <c r="X29" s="21">
        <v>556567205</v>
      </c>
      <c r="Y29" s="21">
        <v>-463187028</v>
      </c>
      <c r="Z29" s="6">
        <v>-83.22</v>
      </c>
      <c r="AA29" s="28">
        <v>849192400</v>
      </c>
    </row>
    <row r="30" spans="1:27" ht="13.5">
      <c r="A30" s="56" t="s">
        <v>56</v>
      </c>
      <c r="B30" s="3"/>
      <c r="C30" s="22"/>
      <c r="D30" s="22"/>
      <c r="E30" s="23">
        <v>225000</v>
      </c>
      <c r="F30" s="24">
        <v>50000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>
        <v>37494</v>
      </c>
      <c r="Y30" s="24">
        <v>-37494</v>
      </c>
      <c r="Z30" s="7">
        <v>-100</v>
      </c>
      <c r="AA30" s="29">
        <v>50000</v>
      </c>
    </row>
    <row r="31" spans="1:27" ht="13.5">
      <c r="A31" s="57" t="s">
        <v>57</v>
      </c>
      <c r="B31" s="3"/>
      <c r="C31" s="19">
        <v>2978919</v>
      </c>
      <c r="D31" s="19"/>
      <c r="E31" s="20">
        <v>11884183</v>
      </c>
      <c r="F31" s="21">
        <v>15243514</v>
      </c>
      <c r="G31" s="21">
        <v>13288</v>
      </c>
      <c r="H31" s="21">
        <v>1566156</v>
      </c>
      <c r="I31" s="21">
        <v>1160040</v>
      </c>
      <c r="J31" s="21">
        <v>2739484</v>
      </c>
      <c r="K31" s="21">
        <v>454700</v>
      </c>
      <c r="L31" s="21">
        <v>49951</v>
      </c>
      <c r="M31" s="21">
        <v>122480</v>
      </c>
      <c r="N31" s="21">
        <v>627131</v>
      </c>
      <c r="O31" s="21">
        <v>-58024</v>
      </c>
      <c r="P31" s="21">
        <v>898908</v>
      </c>
      <c r="Q31" s="21">
        <v>56828</v>
      </c>
      <c r="R31" s="21">
        <v>897712</v>
      </c>
      <c r="S31" s="21"/>
      <c r="T31" s="21"/>
      <c r="U31" s="21"/>
      <c r="V31" s="21"/>
      <c r="W31" s="21">
        <v>4264327</v>
      </c>
      <c r="X31" s="21">
        <v>21143310</v>
      </c>
      <c r="Y31" s="21">
        <v>-16878983</v>
      </c>
      <c r="Z31" s="6">
        <v>-79.83</v>
      </c>
      <c r="AA31" s="28">
        <v>15243514</v>
      </c>
    </row>
    <row r="32" spans="1:27" ht="13.5">
      <c r="A32" s="58" t="s">
        <v>58</v>
      </c>
      <c r="B32" s="3"/>
      <c r="C32" s="25">
        <f aca="true" t="shared" si="5" ref="C32:Y32">SUM(C28:C31)</f>
        <v>7703531760</v>
      </c>
      <c r="D32" s="25">
        <f>SUM(D28:D31)</f>
        <v>0</v>
      </c>
      <c r="E32" s="26">
        <f t="shared" si="5"/>
        <v>9947467692</v>
      </c>
      <c r="F32" s="27">
        <f t="shared" si="5"/>
        <v>8757614880</v>
      </c>
      <c r="G32" s="27">
        <f t="shared" si="5"/>
        <v>919078620</v>
      </c>
      <c r="H32" s="27">
        <f t="shared" si="5"/>
        <v>1676427481</v>
      </c>
      <c r="I32" s="27">
        <f t="shared" si="5"/>
        <v>4259087161</v>
      </c>
      <c r="J32" s="27">
        <f t="shared" si="5"/>
        <v>6854593262</v>
      </c>
      <c r="K32" s="27">
        <f t="shared" si="5"/>
        <v>337520492</v>
      </c>
      <c r="L32" s="27">
        <f t="shared" si="5"/>
        <v>402901646</v>
      </c>
      <c r="M32" s="27">
        <f t="shared" si="5"/>
        <v>3424084866</v>
      </c>
      <c r="N32" s="27">
        <f t="shared" si="5"/>
        <v>4164507004</v>
      </c>
      <c r="O32" s="27">
        <f t="shared" si="5"/>
        <v>169938725</v>
      </c>
      <c r="P32" s="27">
        <f t="shared" si="5"/>
        <v>776782590</v>
      </c>
      <c r="Q32" s="27">
        <f t="shared" si="5"/>
        <v>460203246</v>
      </c>
      <c r="R32" s="27">
        <f t="shared" si="5"/>
        <v>1406924561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12426024827</v>
      </c>
      <c r="X32" s="27">
        <f t="shared" si="5"/>
        <v>5995333194</v>
      </c>
      <c r="Y32" s="27">
        <f t="shared" si="5"/>
        <v>6430691633</v>
      </c>
      <c r="Z32" s="13">
        <f>+IF(X32&lt;&gt;0,+(Y32/X32)*100,0)</f>
        <v>107.26162208024897</v>
      </c>
      <c r="AA32" s="31">
        <f>SUM(AA28:AA31)</f>
        <v>8757614880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>
        <v>262266927</v>
      </c>
      <c r="D34" s="19"/>
      <c r="E34" s="20">
        <v>1788563524</v>
      </c>
      <c r="F34" s="21">
        <v>1761575025</v>
      </c>
      <c r="G34" s="21">
        <v>157766384</v>
      </c>
      <c r="H34" s="21">
        <v>16203575</v>
      </c>
      <c r="I34" s="21">
        <v>-11677028</v>
      </c>
      <c r="J34" s="21">
        <v>162292931</v>
      </c>
      <c r="K34" s="21">
        <v>15049355</v>
      </c>
      <c r="L34" s="21">
        <v>2482774</v>
      </c>
      <c r="M34" s="21">
        <v>1502189</v>
      </c>
      <c r="N34" s="21">
        <v>19034318</v>
      </c>
      <c r="O34" s="21">
        <v>44030736</v>
      </c>
      <c r="P34" s="21">
        <v>108557394</v>
      </c>
      <c r="Q34" s="21">
        <v>-103559819</v>
      </c>
      <c r="R34" s="21">
        <v>49028311</v>
      </c>
      <c r="S34" s="21"/>
      <c r="T34" s="21"/>
      <c r="U34" s="21"/>
      <c r="V34" s="21"/>
      <c r="W34" s="21">
        <v>230355560</v>
      </c>
      <c r="X34" s="21">
        <v>918843297</v>
      </c>
      <c r="Y34" s="21">
        <v>-688487737</v>
      </c>
      <c r="Z34" s="6">
        <v>-74.93</v>
      </c>
      <c r="AA34" s="28">
        <v>1761575025</v>
      </c>
    </row>
    <row r="35" spans="1:27" ht="13.5">
      <c r="A35" s="59" t="s">
        <v>61</v>
      </c>
      <c r="B35" s="3"/>
      <c r="C35" s="19">
        <v>2892032807</v>
      </c>
      <c r="D35" s="19"/>
      <c r="E35" s="20">
        <v>1679267820</v>
      </c>
      <c r="F35" s="21">
        <v>1379608314</v>
      </c>
      <c r="G35" s="21">
        <v>113001480</v>
      </c>
      <c r="H35" s="21">
        <v>8916652300</v>
      </c>
      <c r="I35" s="21">
        <v>750712931</v>
      </c>
      <c r="J35" s="21">
        <v>9780366711</v>
      </c>
      <c r="K35" s="21">
        <v>35173716</v>
      </c>
      <c r="L35" s="21">
        <v>184174363</v>
      </c>
      <c r="M35" s="21">
        <v>141092110</v>
      </c>
      <c r="N35" s="21">
        <v>360440189</v>
      </c>
      <c r="O35" s="21">
        <v>64721278</v>
      </c>
      <c r="P35" s="21">
        <v>102834012</v>
      </c>
      <c r="Q35" s="21">
        <v>170455115</v>
      </c>
      <c r="R35" s="21">
        <v>338010405</v>
      </c>
      <c r="S35" s="21"/>
      <c r="T35" s="21"/>
      <c r="U35" s="21"/>
      <c r="V35" s="21"/>
      <c r="W35" s="21">
        <v>10478817305</v>
      </c>
      <c r="X35" s="21">
        <v>964877316</v>
      </c>
      <c r="Y35" s="21">
        <v>9513939989</v>
      </c>
      <c r="Z35" s="6">
        <v>986.03</v>
      </c>
      <c r="AA35" s="28">
        <v>1379608314</v>
      </c>
    </row>
    <row r="36" spans="1:27" ht="13.5">
      <c r="A36" s="60" t="s">
        <v>62</v>
      </c>
      <c r="B36" s="10"/>
      <c r="C36" s="61">
        <f aca="true" t="shared" si="6" ref="C36:Y36">SUM(C32:C35)</f>
        <v>10857831494</v>
      </c>
      <c r="D36" s="61">
        <f>SUM(D32:D35)</f>
        <v>0</v>
      </c>
      <c r="E36" s="62">
        <f t="shared" si="6"/>
        <v>13415299036</v>
      </c>
      <c r="F36" s="63">
        <f t="shared" si="6"/>
        <v>11898798219</v>
      </c>
      <c r="G36" s="63">
        <f t="shared" si="6"/>
        <v>1189846484</v>
      </c>
      <c r="H36" s="63">
        <f t="shared" si="6"/>
        <v>10609283356</v>
      </c>
      <c r="I36" s="63">
        <f t="shared" si="6"/>
        <v>4998123064</v>
      </c>
      <c r="J36" s="63">
        <f t="shared" si="6"/>
        <v>16797252904</v>
      </c>
      <c r="K36" s="63">
        <f t="shared" si="6"/>
        <v>387743563</v>
      </c>
      <c r="L36" s="63">
        <f t="shared" si="6"/>
        <v>589558783</v>
      </c>
      <c r="M36" s="63">
        <f t="shared" si="6"/>
        <v>3566679165</v>
      </c>
      <c r="N36" s="63">
        <f t="shared" si="6"/>
        <v>4543981511</v>
      </c>
      <c r="O36" s="63">
        <f t="shared" si="6"/>
        <v>278690739</v>
      </c>
      <c r="P36" s="63">
        <f t="shared" si="6"/>
        <v>988173996</v>
      </c>
      <c r="Q36" s="63">
        <f t="shared" si="6"/>
        <v>527098542</v>
      </c>
      <c r="R36" s="63">
        <f t="shared" si="6"/>
        <v>1793963277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23135197692</v>
      </c>
      <c r="X36" s="63">
        <f t="shared" si="6"/>
        <v>7879053807</v>
      </c>
      <c r="Y36" s="63">
        <f t="shared" si="6"/>
        <v>15256143885</v>
      </c>
      <c r="Z36" s="64">
        <f>+IF(X36&lt;&gt;0,+(Y36/X36)*100,0)</f>
        <v>193.62913693324396</v>
      </c>
      <c r="AA36" s="65">
        <f>SUM(AA32:AA35)</f>
        <v>11898798219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 password="F954" sheet="1"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49500</v>
      </c>
      <c r="J5" s="18">
        <f t="shared" si="0"/>
        <v>49500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49500</v>
      </c>
      <c r="X5" s="18">
        <f t="shared" si="0"/>
        <v>0</v>
      </c>
      <c r="Y5" s="18">
        <f t="shared" si="0"/>
        <v>49500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>
        <v>49500</v>
      </c>
      <c r="J7" s="24">
        <v>49500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49500</v>
      </c>
      <c r="X7" s="24"/>
      <c r="Y7" s="24">
        <v>49500</v>
      </c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591677</v>
      </c>
      <c r="D9" s="16">
        <f>SUM(D10:D14)</f>
        <v>0</v>
      </c>
      <c r="E9" s="17">
        <f t="shared" si="1"/>
        <v>2945626</v>
      </c>
      <c r="F9" s="18">
        <f t="shared" si="1"/>
        <v>2945626</v>
      </c>
      <c r="G9" s="18">
        <f t="shared" si="1"/>
        <v>0</v>
      </c>
      <c r="H9" s="18">
        <f t="shared" si="1"/>
        <v>196045</v>
      </c>
      <c r="I9" s="18">
        <f t="shared" si="1"/>
        <v>0</v>
      </c>
      <c r="J9" s="18">
        <f t="shared" si="1"/>
        <v>196045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196045</v>
      </c>
      <c r="X9" s="18">
        <f t="shared" si="1"/>
        <v>0</v>
      </c>
      <c r="Y9" s="18">
        <f t="shared" si="1"/>
        <v>196045</v>
      </c>
      <c r="Z9" s="4">
        <f>+IF(X9&lt;&gt;0,+(Y9/X9)*100,0)</f>
        <v>0</v>
      </c>
      <c r="AA9" s="30">
        <f>SUM(AA10:AA14)</f>
        <v>2945626</v>
      </c>
    </row>
    <row r="10" spans="1:27" ht="13.5">
      <c r="A10" s="5" t="s">
        <v>36</v>
      </c>
      <c r="B10" s="3"/>
      <c r="C10" s="19">
        <v>591677</v>
      </c>
      <c r="D10" s="19"/>
      <c r="E10" s="20">
        <v>2945626</v>
      </c>
      <c r="F10" s="21">
        <v>2945626</v>
      </c>
      <c r="G10" s="21"/>
      <c r="H10" s="21">
        <v>196045</v>
      </c>
      <c r="I10" s="21"/>
      <c r="J10" s="21">
        <v>196045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196045</v>
      </c>
      <c r="X10" s="21"/>
      <c r="Y10" s="21">
        <v>196045</v>
      </c>
      <c r="Z10" s="6"/>
      <c r="AA10" s="28">
        <v>2945626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11657948</v>
      </c>
      <c r="D15" s="16">
        <f>SUM(D16:D18)</f>
        <v>0</v>
      </c>
      <c r="E15" s="17">
        <f t="shared" si="2"/>
        <v>11589105</v>
      </c>
      <c r="F15" s="18">
        <f t="shared" si="2"/>
        <v>11589105</v>
      </c>
      <c r="G15" s="18">
        <f t="shared" si="2"/>
        <v>5450993</v>
      </c>
      <c r="H15" s="18">
        <f t="shared" si="2"/>
        <v>215989</v>
      </c>
      <c r="I15" s="18">
        <f t="shared" si="2"/>
        <v>756172</v>
      </c>
      <c r="J15" s="18">
        <f t="shared" si="2"/>
        <v>6423154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6423154</v>
      </c>
      <c r="X15" s="18">
        <f t="shared" si="2"/>
        <v>1200000</v>
      </c>
      <c r="Y15" s="18">
        <f t="shared" si="2"/>
        <v>5223154</v>
      </c>
      <c r="Z15" s="4">
        <f>+IF(X15&lt;&gt;0,+(Y15/X15)*100,0)</f>
        <v>435.26283333333333</v>
      </c>
      <c r="AA15" s="30">
        <f>SUM(AA16:AA18)</f>
        <v>11589105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11657948</v>
      </c>
      <c r="D17" s="19"/>
      <c r="E17" s="20">
        <v>11589105</v>
      </c>
      <c r="F17" s="21">
        <v>11589105</v>
      </c>
      <c r="G17" s="21">
        <v>5450993</v>
      </c>
      <c r="H17" s="21">
        <v>215989</v>
      </c>
      <c r="I17" s="21">
        <v>756172</v>
      </c>
      <c r="J17" s="21">
        <v>6423154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6423154</v>
      </c>
      <c r="X17" s="21">
        <v>1200000</v>
      </c>
      <c r="Y17" s="21">
        <v>5223154</v>
      </c>
      <c r="Z17" s="6">
        <v>435.26</v>
      </c>
      <c r="AA17" s="28">
        <v>11589105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2027864</v>
      </c>
      <c r="D19" s="16">
        <f>SUM(D20:D23)</f>
        <v>0</v>
      </c>
      <c r="E19" s="17">
        <f t="shared" si="3"/>
        <v>5000000</v>
      </c>
      <c r="F19" s="18">
        <f t="shared" si="3"/>
        <v>5000000</v>
      </c>
      <c r="G19" s="18">
        <f t="shared" si="3"/>
        <v>0</v>
      </c>
      <c r="H19" s="18">
        <f t="shared" si="3"/>
        <v>0</v>
      </c>
      <c r="I19" s="18">
        <f t="shared" si="3"/>
        <v>2700000</v>
      </c>
      <c r="J19" s="18">
        <f t="shared" si="3"/>
        <v>2700000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2700000</v>
      </c>
      <c r="X19" s="18">
        <f t="shared" si="3"/>
        <v>5000000</v>
      </c>
      <c r="Y19" s="18">
        <f t="shared" si="3"/>
        <v>-2300000</v>
      </c>
      <c r="Z19" s="4">
        <f>+IF(X19&lt;&gt;0,+(Y19/X19)*100,0)</f>
        <v>-46</v>
      </c>
      <c r="AA19" s="30">
        <f>SUM(AA20:AA23)</f>
        <v>5000000</v>
      </c>
    </row>
    <row r="20" spans="1:27" ht="13.5">
      <c r="A20" s="5" t="s">
        <v>46</v>
      </c>
      <c r="B20" s="3"/>
      <c r="C20" s="19">
        <v>2027864</v>
      </c>
      <c r="D20" s="19"/>
      <c r="E20" s="20">
        <v>5000000</v>
      </c>
      <c r="F20" s="21">
        <v>5000000</v>
      </c>
      <c r="G20" s="21"/>
      <c r="H20" s="21"/>
      <c r="I20" s="21">
        <v>2700000</v>
      </c>
      <c r="J20" s="21">
        <v>2700000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2700000</v>
      </c>
      <c r="X20" s="21">
        <v>5000000</v>
      </c>
      <c r="Y20" s="21">
        <v>-2300000</v>
      </c>
      <c r="Z20" s="6">
        <v>-46</v>
      </c>
      <c r="AA20" s="28">
        <v>5000000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14277489</v>
      </c>
      <c r="D25" s="50">
        <f>+D5+D9+D15+D19+D24</f>
        <v>0</v>
      </c>
      <c r="E25" s="51">
        <f t="shared" si="4"/>
        <v>19534731</v>
      </c>
      <c r="F25" s="52">
        <f t="shared" si="4"/>
        <v>19534731</v>
      </c>
      <c r="G25" s="52">
        <f t="shared" si="4"/>
        <v>5450993</v>
      </c>
      <c r="H25" s="52">
        <f t="shared" si="4"/>
        <v>412034</v>
      </c>
      <c r="I25" s="52">
        <f t="shared" si="4"/>
        <v>3505672</v>
      </c>
      <c r="J25" s="52">
        <f t="shared" si="4"/>
        <v>9368699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9368699</v>
      </c>
      <c r="X25" s="52">
        <f t="shared" si="4"/>
        <v>6200000</v>
      </c>
      <c r="Y25" s="52">
        <f t="shared" si="4"/>
        <v>3168699</v>
      </c>
      <c r="Z25" s="53">
        <f>+IF(X25&lt;&gt;0,+(Y25/X25)*100,0)</f>
        <v>51.10804838709677</v>
      </c>
      <c r="AA25" s="54">
        <f>+AA5+AA9+AA15+AA19+AA24</f>
        <v>19534731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14188865</v>
      </c>
      <c r="D28" s="19"/>
      <c r="E28" s="20">
        <v>17034731</v>
      </c>
      <c r="F28" s="21">
        <v>17034731</v>
      </c>
      <c r="G28" s="21">
        <v>5450993</v>
      </c>
      <c r="H28" s="21">
        <v>196045</v>
      </c>
      <c r="I28" s="21">
        <v>3010837</v>
      </c>
      <c r="J28" s="21">
        <v>8657875</v>
      </c>
      <c r="K28" s="21"/>
      <c r="L28" s="21"/>
      <c r="M28" s="21"/>
      <c r="N28" s="21"/>
      <c r="O28" s="21"/>
      <c r="P28" s="21"/>
      <c r="Q28" s="21">
        <v>168351</v>
      </c>
      <c r="R28" s="21">
        <v>168351</v>
      </c>
      <c r="S28" s="21"/>
      <c r="T28" s="21"/>
      <c r="U28" s="21"/>
      <c r="V28" s="21"/>
      <c r="W28" s="21">
        <v>8826226</v>
      </c>
      <c r="X28" s="21">
        <v>5000000</v>
      </c>
      <c r="Y28" s="21">
        <v>3826226</v>
      </c>
      <c r="Z28" s="6">
        <v>76.52</v>
      </c>
      <c r="AA28" s="19">
        <v>17034731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-480864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13708001</v>
      </c>
      <c r="D32" s="25">
        <f>SUM(D28:D31)</f>
        <v>0</v>
      </c>
      <c r="E32" s="26">
        <f t="shared" si="5"/>
        <v>17034731</v>
      </c>
      <c r="F32" s="27">
        <f t="shared" si="5"/>
        <v>17034731</v>
      </c>
      <c r="G32" s="27">
        <f t="shared" si="5"/>
        <v>5450993</v>
      </c>
      <c r="H32" s="27">
        <f t="shared" si="5"/>
        <v>196045</v>
      </c>
      <c r="I32" s="27">
        <f t="shared" si="5"/>
        <v>3010837</v>
      </c>
      <c r="J32" s="27">
        <f t="shared" si="5"/>
        <v>8657875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168351</v>
      </c>
      <c r="R32" s="27">
        <f t="shared" si="5"/>
        <v>168351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8826226</v>
      </c>
      <c r="X32" s="27">
        <f t="shared" si="5"/>
        <v>5000000</v>
      </c>
      <c r="Y32" s="27">
        <f t="shared" si="5"/>
        <v>3826226</v>
      </c>
      <c r="Z32" s="13">
        <f>+IF(X32&lt;&gt;0,+(Y32/X32)*100,0)</f>
        <v>76.52452</v>
      </c>
      <c r="AA32" s="31">
        <f>SUM(AA28:AA31)</f>
        <v>17034731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62</v>
      </c>
      <c r="B36" s="10"/>
      <c r="C36" s="61">
        <f aca="true" t="shared" si="6" ref="C36:Y36">SUM(C32:C35)</f>
        <v>13708001</v>
      </c>
      <c r="D36" s="61">
        <f>SUM(D32:D35)</f>
        <v>0</v>
      </c>
      <c r="E36" s="62">
        <f t="shared" si="6"/>
        <v>17034731</v>
      </c>
      <c r="F36" s="63">
        <f t="shared" si="6"/>
        <v>17034731</v>
      </c>
      <c r="G36" s="63">
        <f t="shared" si="6"/>
        <v>5450993</v>
      </c>
      <c r="H36" s="63">
        <f t="shared" si="6"/>
        <v>196045</v>
      </c>
      <c r="I36" s="63">
        <f t="shared" si="6"/>
        <v>3010837</v>
      </c>
      <c r="J36" s="63">
        <f t="shared" si="6"/>
        <v>8657875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168351</v>
      </c>
      <c r="R36" s="63">
        <f t="shared" si="6"/>
        <v>168351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8826226</v>
      </c>
      <c r="X36" s="63">
        <f t="shared" si="6"/>
        <v>5000000</v>
      </c>
      <c r="Y36" s="63">
        <f t="shared" si="6"/>
        <v>3826226</v>
      </c>
      <c r="Z36" s="64">
        <f>+IF(X36&lt;&gt;0,+(Y36/X36)*100,0)</f>
        <v>76.52452</v>
      </c>
      <c r="AA36" s="65">
        <f>SUM(AA32:AA35)</f>
        <v>17034731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-34225379</v>
      </c>
      <c r="D5" s="16">
        <f>SUM(D6:D8)</f>
        <v>0</v>
      </c>
      <c r="E5" s="17">
        <f t="shared" si="0"/>
        <v>90577392</v>
      </c>
      <c r="F5" s="18">
        <f t="shared" si="0"/>
        <v>1606737</v>
      </c>
      <c r="G5" s="18">
        <f t="shared" si="0"/>
        <v>0</v>
      </c>
      <c r="H5" s="18">
        <f t="shared" si="0"/>
        <v>278645</v>
      </c>
      <c r="I5" s="18">
        <f t="shared" si="0"/>
        <v>20179265</v>
      </c>
      <c r="J5" s="18">
        <f t="shared" si="0"/>
        <v>20457910</v>
      </c>
      <c r="K5" s="18">
        <f t="shared" si="0"/>
        <v>13500</v>
      </c>
      <c r="L5" s="18">
        <f t="shared" si="0"/>
        <v>135200</v>
      </c>
      <c r="M5" s="18">
        <f t="shared" si="0"/>
        <v>0</v>
      </c>
      <c r="N5" s="18">
        <f t="shared" si="0"/>
        <v>148700</v>
      </c>
      <c r="O5" s="18">
        <f t="shared" si="0"/>
        <v>0</v>
      </c>
      <c r="P5" s="18">
        <f t="shared" si="0"/>
        <v>135598</v>
      </c>
      <c r="Q5" s="18">
        <f t="shared" si="0"/>
        <v>14000</v>
      </c>
      <c r="R5" s="18">
        <f t="shared" si="0"/>
        <v>149598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20756208</v>
      </c>
      <c r="X5" s="18">
        <f t="shared" si="0"/>
        <v>1205052</v>
      </c>
      <c r="Y5" s="18">
        <f t="shared" si="0"/>
        <v>19551156</v>
      </c>
      <c r="Z5" s="4">
        <f>+IF(X5&lt;&gt;0,+(Y5/X5)*100,0)</f>
        <v>1622.4325589269179</v>
      </c>
      <c r="AA5" s="16">
        <f>SUM(AA6:AA8)</f>
        <v>1606737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-34225379</v>
      </c>
      <c r="D7" s="22"/>
      <c r="E7" s="23">
        <v>90577392</v>
      </c>
      <c r="F7" s="24">
        <v>1606737</v>
      </c>
      <c r="G7" s="24"/>
      <c r="H7" s="24">
        <v>278645</v>
      </c>
      <c r="I7" s="24">
        <v>20179265</v>
      </c>
      <c r="J7" s="24">
        <v>20457910</v>
      </c>
      <c r="K7" s="24">
        <v>13500</v>
      </c>
      <c r="L7" s="24">
        <v>135200</v>
      </c>
      <c r="M7" s="24"/>
      <c r="N7" s="24">
        <v>148700</v>
      </c>
      <c r="O7" s="24"/>
      <c r="P7" s="24">
        <v>135598</v>
      </c>
      <c r="Q7" s="24">
        <v>14000</v>
      </c>
      <c r="R7" s="24">
        <v>149598</v>
      </c>
      <c r="S7" s="24"/>
      <c r="T7" s="24"/>
      <c r="U7" s="24"/>
      <c r="V7" s="24"/>
      <c r="W7" s="24">
        <v>20756208</v>
      </c>
      <c r="X7" s="24">
        <v>1205052</v>
      </c>
      <c r="Y7" s="24">
        <v>19551156</v>
      </c>
      <c r="Z7" s="7">
        <v>1622.43</v>
      </c>
      <c r="AA7" s="29">
        <v>1606737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18300378</v>
      </c>
      <c r="D9" s="16">
        <f>SUM(D10:D14)</f>
        <v>0</v>
      </c>
      <c r="E9" s="17">
        <f t="shared" si="1"/>
        <v>43911384</v>
      </c>
      <c r="F9" s="18">
        <f t="shared" si="1"/>
        <v>479117</v>
      </c>
      <c r="G9" s="18">
        <f t="shared" si="1"/>
        <v>77096</v>
      </c>
      <c r="H9" s="18">
        <f t="shared" si="1"/>
        <v>0</v>
      </c>
      <c r="I9" s="18">
        <f t="shared" si="1"/>
        <v>8115723</v>
      </c>
      <c r="J9" s="18">
        <f t="shared" si="1"/>
        <v>8192819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8700</v>
      </c>
      <c r="P9" s="18">
        <f t="shared" si="1"/>
        <v>157505</v>
      </c>
      <c r="Q9" s="18">
        <f t="shared" si="1"/>
        <v>0</v>
      </c>
      <c r="R9" s="18">
        <f t="shared" si="1"/>
        <v>166205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8359024</v>
      </c>
      <c r="X9" s="18">
        <f t="shared" si="1"/>
        <v>359339</v>
      </c>
      <c r="Y9" s="18">
        <f t="shared" si="1"/>
        <v>7999685</v>
      </c>
      <c r="Z9" s="4">
        <f>+IF(X9&lt;&gt;0,+(Y9/X9)*100,0)</f>
        <v>2226.2223137482993</v>
      </c>
      <c r="AA9" s="30">
        <f>SUM(AA10:AA14)</f>
        <v>479117</v>
      </c>
    </row>
    <row r="10" spans="1:27" ht="13.5">
      <c r="A10" s="5" t="s">
        <v>36</v>
      </c>
      <c r="B10" s="3"/>
      <c r="C10" s="19">
        <v>43382629</v>
      </c>
      <c r="D10" s="19"/>
      <c r="E10" s="20">
        <v>43911384</v>
      </c>
      <c r="F10" s="21">
        <v>479117</v>
      </c>
      <c r="G10" s="21">
        <v>77096</v>
      </c>
      <c r="H10" s="21"/>
      <c r="I10" s="21">
        <v>2152512</v>
      </c>
      <c r="J10" s="21">
        <v>2229608</v>
      </c>
      <c r="K10" s="21"/>
      <c r="L10" s="21"/>
      <c r="M10" s="21"/>
      <c r="N10" s="21"/>
      <c r="O10" s="21">
        <v>8700</v>
      </c>
      <c r="P10" s="21">
        <v>157505</v>
      </c>
      <c r="Q10" s="21"/>
      <c r="R10" s="21">
        <v>166205</v>
      </c>
      <c r="S10" s="21"/>
      <c r="T10" s="21"/>
      <c r="U10" s="21"/>
      <c r="V10" s="21"/>
      <c r="W10" s="21">
        <v>2395813</v>
      </c>
      <c r="X10" s="21">
        <v>359339</v>
      </c>
      <c r="Y10" s="21">
        <v>2036474</v>
      </c>
      <c r="Z10" s="6">
        <v>566.73</v>
      </c>
      <c r="AA10" s="28">
        <v>479117</v>
      </c>
    </row>
    <row r="11" spans="1:27" ht="13.5">
      <c r="A11" s="5" t="s">
        <v>37</v>
      </c>
      <c r="B11" s="3"/>
      <c r="C11" s="19">
        <v>-25082251</v>
      </c>
      <c r="D11" s="19"/>
      <c r="E11" s="20"/>
      <c r="F11" s="21"/>
      <c r="G11" s="21"/>
      <c r="H11" s="21"/>
      <c r="I11" s="21">
        <v>5963211</v>
      </c>
      <c r="J11" s="21">
        <v>5963211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5963211</v>
      </c>
      <c r="X11" s="21"/>
      <c r="Y11" s="21">
        <v>5963211</v>
      </c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-353261</v>
      </c>
      <c r="D15" s="16">
        <f>SUM(D16:D18)</f>
        <v>0</v>
      </c>
      <c r="E15" s="17">
        <f t="shared" si="2"/>
        <v>22231933</v>
      </c>
      <c r="F15" s="18">
        <f t="shared" si="2"/>
        <v>10999933</v>
      </c>
      <c r="G15" s="18">
        <f t="shared" si="2"/>
        <v>0</v>
      </c>
      <c r="H15" s="18">
        <f t="shared" si="2"/>
        <v>1294225</v>
      </c>
      <c r="I15" s="18">
        <f t="shared" si="2"/>
        <v>8275455</v>
      </c>
      <c r="J15" s="18">
        <f t="shared" si="2"/>
        <v>9569680</v>
      </c>
      <c r="K15" s="18">
        <f t="shared" si="2"/>
        <v>1570198</v>
      </c>
      <c r="L15" s="18">
        <f t="shared" si="2"/>
        <v>1566081</v>
      </c>
      <c r="M15" s="18">
        <f t="shared" si="2"/>
        <v>0</v>
      </c>
      <c r="N15" s="18">
        <f t="shared" si="2"/>
        <v>3136279</v>
      </c>
      <c r="O15" s="18">
        <f t="shared" si="2"/>
        <v>251688</v>
      </c>
      <c r="P15" s="18">
        <f t="shared" si="2"/>
        <v>1029870</v>
      </c>
      <c r="Q15" s="18">
        <f t="shared" si="2"/>
        <v>1090385</v>
      </c>
      <c r="R15" s="18">
        <f t="shared" si="2"/>
        <v>2371943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15077902</v>
      </c>
      <c r="X15" s="18">
        <f t="shared" si="2"/>
        <v>8249947</v>
      </c>
      <c r="Y15" s="18">
        <f t="shared" si="2"/>
        <v>6827955</v>
      </c>
      <c r="Z15" s="4">
        <f>+IF(X15&lt;&gt;0,+(Y15/X15)*100,0)</f>
        <v>82.76362260266642</v>
      </c>
      <c r="AA15" s="30">
        <f>SUM(AA16:AA18)</f>
        <v>10999933</v>
      </c>
    </row>
    <row r="16" spans="1:27" ht="13.5">
      <c r="A16" s="5" t="s">
        <v>42</v>
      </c>
      <c r="B16" s="3"/>
      <c r="C16" s="19">
        <v>2905423</v>
      </c>
      <c r="D16" s="19"/>
      <c r="E16" s="20">
        <v>16563875</v>
      </c>
      <c r="F16" s="21">
        <v>5331875</v>
      </c>
      <c r="G16" s="21"/>
      <c r="H16" s="21">
        <v>1294225</v>
      </c>
      <c r="I16" s="21">
        <v>7418954</v>
      </c>
      <c r="J16" s="21">
        <v>8713179</v>
      </c>
      <c r="K16" s="21">
        <v>766780</v>
      </c>
      <c r="L16" s="21">
        <v>813882</v>
      </c>
      <c r="M16" s="21"/>
      <c r="N16" s="21">
        <v>1580662</v>
      </c>
      <c r="O16" s="21">
        <v>131688</v>
      </c>
      <c r="P16" s="21">
        <v>380745</v>
      </c>
      <c r="Q16" s="21">
        <v>957064</v>
      </c>
      <c r="R16" s="21">
        <v>1469497</v>
      </c>
      <c r="S16" s="21"/>
      <c r="T16" s="21"/>
      <c r="U16" s="21"/>
      <c r="V16" s="21"/>
      <c r="W16" s="21">
        <v>11763338</v>
      </c>
      <c r="X16" s="21">
        <v>3998906</v>
      </c>
      <c r="Y16" s="21">
        <v>7764432</v>
      </c>
      <c r="Z16" s="6">
        <v>194.16</v>
      </c>
      <c r="AA16" s="28">
        <v>5331875</v>
      </c>
    </row>
    <row r="17" spans="1:27" ht="13.5">
      <c r="A17" s="5" t="s">
        <v>43</v>
      </c>
      <c r="B17" s="3"/>
      <c r="C17" s="19">
        <v>-3258684</v>
      </c>
      <c r="D17" s="19"/>
      <c r="E17" s="20">
        <v>5668058</v>
      </c>
      <c r="F17" s="21">
        <v>5668058</v>
      </c>
      <c r="G17" s="21"/>
      <c r="H17" s="21"/>
      <c r="I17" s="21">
        <v>856501</v>
      </c>
      <c r="J17" s="21">
        <v>856501</v>
      </c>
      <c r="K17" s="21">
        <v>803418</v>
      </c>
      <c r="L17" s="21">
        <v>752199</v>
      </c>
      <c r="M17" s="21"/>
      <c r="N17" s="21">
        <v>1555617</v>
      </c>
      <c r="O17" s="21">
        <v>120000</v>
      </c>
      <c r="P17" s="21">
        <v>649125</v>
      </c>
      <c r="Q17" s="21">
        <v>133321</v>
      </c>
      <c r="R17" s="21">
        <v>902446</v>
      </c>
      <c r="S17" s="21"/>
      <c r="T17" s="21"/>
      <c r="U17" s="21"/>
      <c r="V17" s="21"/>
      <c r="W17" s="21">
        <v>3314564</v>
      </c>
      <c r="X17" s="21">
        <v>4251041</v>
      </c>
      <c r="Y17" s="21">
        <v>-936477</v>
      </c>
      <c r="Z17" s="6">
        <v>-22.03</v>
      </c>
      <c r="AA17" s="28">
        <v>5668058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-16278262</v>
      </c>
      <c r="D25" s="50">
        <f>+D5+D9+D15+D19+D24</f>
        <v>0</v>
      </c>
      <c r="E25" s="51">
        <f t="shared" si="4"/>
        <v>156720709</v>
      </c>
      <c r="F25" s="52">
        <f t="shared" si="4"/>
        <v>13085787</v>
      </c>
      <c r="G25" s="52">
        <f t="shared" si="4"/>
        <v>77096</v>
      </c>
      <c r="H25" s="52">
        <f t="shared" si="4"/>
        <v>1572870</v>
      </c>
      <c r="I25" s="52">
        <f t="shared" si="4"/>
        <v>36570443</v>
      </c>
      <c r="J25" s="52">
        <f t="shared" si="4"/>
        <v>38220409</v>
      </c>
      <c r="K25" s="52">
        <f t="shared" si="4"/>
        <v>1583698</v>
      </c>
      <c r="L25" s="52">
        <f t="shared" si="4"/>
        <v>1701281</v>
      </c>
      <c r="M25" s="52">
        <f t="shared" si="4"/>
        <v>0</v>
      </c>
      <c r="N25" s="52">
        <f t="shared" si="4"/>
        <v>3284979</v>
      </c>
      <c r="O25" s="52">
        <f t="shared" si="4"/>
        <v>260388</v>
      </c>
      <c r="P25" s="52">
        <f t="shared" si="4"/>
        <v>1322973</v>
      </c>
      <c r="Q25" s="52">
        <f t="shared" si="4"/>
        <v>1104385</v>
      </c>
      <c r="R25" s="52">
        <f t="shared" si="4"/>
        <v>2687746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44193134</v>
      </c>
      <c r="X25" s="52">
        <f t="shared" si="4"/>
        <v>9814338</v>
      </c>
      <c r="Y25" s="52">
        <f t="shared" si="4"/>
        <v>34378796</v>
      </c>
      <c r="Z25" s="53">
        <f>+IF(X25&lt;&gt;0,+(Y25/X25)*100,0)</f>
        <v>350.29154284272664</v>
      </c>
      <c r="AA25" s="54">
        <f>+AA5+AA9+AA15+AA19+AA24</f>
        <v>13085787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-8888174</v>
      </c>
      <c r="D28" s="19"/>
      <c r="E28" s="20">
        <v>156208709</v>
      </c>
      <c r="F28" s="21">
        <v>12074833</v>
      </c>
      <c r="G28" s="21">
        <v>77096</v>
      </c>
      <c r="H28" s="21">
        <v>1399750</v>
      </c>
      <c r="I28" s="21">
        <v>26163943</v>
      </c>
      <c r="J28" s="21">
        <v>27640789</v>
      </c>
      <c r="K28" s="21">
        <v>1570198</v>
      </c>
      <c r="L28" s="21">
        <v>1566081</v>
      </c>
      <c r="M28" s="21"/>
      <c r="N28" s="21">
        <v>3136279</v>
      </c>
      <c r="O28" s="21">
        <v>251688</v>
      </c>
      <c r="P28" s="21">
        <v>1187375</v>
      </c>
      <c r="Q28" s="21">
        <v>1090385</v>
      </c>
      <c r="R28" s="21">
        <v>2529448</v>
      </c>
      <c r="S28" s="21"/>
      <c r="T28" s="21"/>
      <c r="U28" s="21"/>
      <c r="V28" s="21"/>
      <c r="W28" s="21">
        <v>33306516</v>
      </c>
      <c r="X28" s="21">
        <v>9056122</v>
      </c>
      <c r="Y28" s="21">
        <v>24250394</v>
      </c>
      <c r="Z28" s="6">
        <v>267.78</v>
      </c>
      <c r="AA28" s="19">
        <v>12074833</v>
      </c>
    </row>
    <row r="29" spans="1:27" ht="13.5">
      <c r="A29" s="56" t="s">
        <v>55</v>
      </c>
      <c r="B29" s="3"/>
      <c r="C29" s="19"/>
      <c r="D29" s="19"/>
      <c r="E29" s="20"/>
      <c r="F29" s="21">
        <v>382860</v>
      </c>
      <c r="G29" s="21"/>
      <c r="H29" s="21">
        <v>135122</v>
      </c>
      <c r="I29" s="21">
        <v>253817</v>
      </c>
      <c r="J29" s="21">
        <v>388939</v>
      </c>
      <c r="K29" s="21"/>
      <c r="L29" s="21">
        <v>135200</v>
      </c>
      <c r="M29" s="21"/>
      <c r="N29" s="21">
        <v>135200</v>
      </c>
      <c r="O29" s="21"/>
      <c r="P29" s="21">
        <v>133687</v>
      </c>
      <c r="Q29" s="21"/>
      <c r="R29" s="21">
        <v>133687</v>
      </c>
      <c r="S29" s="21"/>
      <c r="T29" s="21"/>
      <c r="U29" s="21"/>
      <c r="V29" s="21"/>
      <c r="W29" s="21">
        <v>657826</v>
      </c>
      <c r="X29" s="21">
        <v>287145</v>
      </c>
      <c r="Y29" s="21">
        <v>370681</v>
      </c>
      <c r="Z29" s="6">
        <v>129.09</v>
      </c>
      <c r="AA29" s="28">
        <v>382860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-8888174</v>
      </c>
      <c r="D32" s="25">
        <f>SUM(D28:D31)</f>
        <v>0</v>
      </c>
      <c r="E32" s="26">
        <f t="shared" si="5"/>
        <v>156208709</v>
      </c>
      <c r="F32" s="27">
        <f t="shared" si="5"/>
        <v>12457693</v>
      </c>
      <c r="G32" s="27">
        <f t="shared" si="5"/>
        <v>77096</v>
      </c>
      <c r="H32" s="27">
        <f t="shared" si="5"/>
        <v>1534872</v>
      </c>
      <c r="I32" s="27">
        <f t="shared" si="5"/>
        <v>26417760</v>
      </c>
      <c r="J32" s="27">
        <f t="shared" si="5"/>
        <v>28029728</v>
      </c>
      <c r="K32" s="27">
        <f t="shared" si="5"/>
        <v>1570198</v>
      </c>
      <c r="L32" s="27">
        <f t="shared" si="5"/>
        <v>1701281</v>
      </c>
      <c r="M32" s="27">
        <f t="shared" si="5"/>
        <v>0</v>
      </c>
      <c r="N32" s="27">
        <f t="shared" si="5"/>
        <v>3271479</v>
      </c>
      <c r="O32" s="27">
        <f t="shared" si="5"/>
        <v>251688</v>
      </c>
      <c r="P32" s="27">
        <f t="shared" si="5"/>
        <v>1321062</v>
      </c>
      <c r="Q32" s="27">
        <f t="shared" si="5"/>
        <v>1090385</v>
      </c>
      <c r="R32" s="27">
        <f t="shared" si="5"/>
        <v>2663135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33964342</v>
      </c>
      <c r="X32" s="27">
        <f t="shared" si="5"/>
        <v>9343267</v>
      </c>
      <c r="Y32" s="27">
        <f t="shared" si="5"/>
        <v>24621075</v>
      </c>
      <c r="Z32" s="13">
        <f>+IF(X32&lt;&gt;0,+(Y32/X32)*100,0)</f>
        <v>263.5167656024386</v>
      </c>
      <c r="AA32" s="31">
        <f>SUM(AA28:AA31)</f>
        <v>12457693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2407614</v>
      </c>
      <c r="D35" s="19"/>
      <c r="E35" s="20">
        <v>512000</v>
      </c>
      <c r="F35" s="21">
        <v>628094</v>
      </c>
      <c r="G35" s="21"/>
      <c r="H35" s="21">
        <v>37998</v>
      </c>
      <c r="I35" s="21">
        <v>5199835</v>
      </c>
      <c r="J35" s="21">
        <v>5237833</v>
      </c>
      <c r="K35" s="21">
        <v>13500</v>
      </c>
      <c r="L35" s="21"/>
      <c r="M35" s="21"/>
      <c r="N35" s="21">
        <v>13500</v>
      </c>
      <c r="O35" s="21">
        <v>8700</v>
      </c>
      <c r="P35" s="21">
        <v>1911</v>
      </c>
      <c r="Q35" s="21">
        <v>14000</v>
      </c>
      <c r="R35" s="21">
        <v>24611</v>
      </c>
      <c r="S35" s="21"/>
      <c r="T35" s="21"/>
      <c r="U35" s="21"/>
      <c r="V35" s="21"/>
      <c r="W35" s="21">
        <v>5275944</v>
      </c>
      <c r="X35" s="21">
        <v>471071</v>
      </c>
      <c r="Y35" s="21">
        <v>4804873</v>
      </c>
      <c r="Z35" s="6">
        <v>1019.99</v>
      </c>
      <c r="AA35" s="28">
        <v>628094</v>
      </c>
    </row>
    <row r="36" spans="1:27" ht="13.5">
      <c r="A36" s="60" t="s">
        <v>62</v>
      </c>
      <c r="B36" s="10"/>
      <c r="C36" s="61">
        <f aca="true" t="shared" si="6" ref="C36:Y36">SUM(C32:C35)</f>
        <v>-6480560</v>
      </c>
      <c r="D36" s="61">
        <f>SUM(D32:D35)</f>
        <v>0</v>
      </c>
      <c r="E36" s="62">
        <f t="shared" si="6"/>
        <v>156720709</v>
      </c>
      <c r="F36" s="63">
        <f t="shared" si="6"/>
        <v>13085787</v>
      </c>
      <c r="G36" s="63">
        <f t="shared" si="6"/>
        <v>77096</v>
      </c>
      <c r="H36" s="63">
        <f t="shared" si="6"/>
        <v>1572870</v>
      </c>
      <c r="I36" s="63">
        <f t="shared" si="6"/>
        <v>31617595</v>
      </c>
      <c r="J36" s="63">
        <f t="shared" si="6"/>
        <v>33267561</v>
      </c>
      <c r="K36" s="63">
        <f t="shared" si="6"/>
        <v>1583698</v>
      </c>
      <c r="L36" s="63">
        <f t="shared" si="6"/>
        <v>1701281</v>
      </c>
      <c r="M36" s="63">
        <f t="shared" si="6"/>
        <v>0</v>
      </c>
      <c r="N36" s="63">
        <f t="shared" si="6"/>
        <v>3284979</v>
      </c>
      <c r="O36" s="63">
        <f t="shared" si="6"/>
        <v>260388</v>
      </c>
      <c r="P36" s="63">
        <f t="shared" si="6"/>
        <v>1322973</v>
      </c>
      <c r="Q36" s="63">
        <f t="shared" si="6"/>
        <v>1104385</v>
      </c>
      <c r="R36" s="63">
        <f t="shared" si="6"/>
        <v>2687746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39240286</v>
      </c>
      <c r="X36" s="63">
        <f t="shared" si="6"/>
        <v>9814338</v>
      </c>
      <c r="Y36" s="63">
        <f t="shared" si="6"/>
        <v>29425948</v>
      </c>
      <c r="Z36" s="64">
        <f>+IF(X36&lt;&gt;0,+(Y36/X36)*100,0)</f>
        <v>299.82611155230234</v>
      </c>
      <c r="AA36" s="65">
        <f>SUM(AA32:AA35)</f>
        <v>13085787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51135000</v>
      </c>
      <c r="F5" s="18">
        <f t="shared" si="0"/>
        <v>51135000</v>
      </c>
      <c r="G5" s="18">
        <f t="shared" si="0"/>
        <v>48999901</v>
      </c>
      <c r="H5" s="18">
        <f t="shared" si="0"/>
        <v>70455</v>
      </c>
      <c r="I5" s="18">
        <f t="shared" si="0"/>
        <v>713969</v>
      </c>
      <c r="J5" s="18">
        <f t="shared" si="0"/>
        <v>49784325</v>
      </c>
      <c r="K5" s="18">
        <f t="shared" si="0"/>
        <v>31202</v>
      </c>
      <c r="L5" s="18">
        <f t="shared" si="0"/>
        <v>0</v>
      </c>
      <c r="M5" s="18">
        <f t="shared" si="0"/>
        <v>0</v>
      </c>
      <c r="N5" s="18">
        <f t="shared" si="0"/>
        <v>31202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49815527</v>
      </c>
      <c r="X5" s="18">
        <f t="shared" si="0"/>
        <v>38351250</v>
      </c>
      <c r="Y5" s="18">
        <f t="shared" si="0"/>
        <v>11464277</v>
      </c>
      <c r="Z5" s="4">
        <f>+IF(X5&lt;&gt;0,+(Y5/X5)*100,0)</f>
        <v>29.89283791271471</v>
      </c>
      <c r="AA5" s="16">
        <f>SUM(AA6:AA8)</f>
        <v>51135000</v>
      </c>
    </row>
    <row r="6" spans="1:27" ht="13.5">
      <c r="A6" s="5" t="s">
        <v>32</v>
      </c>
      <c r="B6" s="3"/>
      <c r="C6" s="19"/>
      <c r="D6" s="19"/>
      <c r="E6" s="20">
        <v>2178500</v>
      </c>
      <c r="F6" s="21">
        <v>2178500</v>
      </c>
      <c r="G6" s="21">
        <v>4540845</v>
      </c>
      <c r="H6" s="21"/>
      <c r="I6" s="21"/>
      <c r="J6" s="21">
        <v>4540845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4540845</v>
      </c>
      <c r="X6" s="21">
        <v>1633869</v>
      </c>
      <c r="Y6" s="21">
        <v>2906976</v>
      </c>
      <c r="Z6" s="6">
        <v>177.92</v>
      </c>
      <c r="AA6" s="28">
        <v>2178500</v>
      </c>
    </row>
    <row r="7" spans="1:27" ht="13.5">
      <c r="A7" s="5" t="s">
        <v>33</v>
      </c>
      <c r="B7" s="3"/>
      <c r="C7" s="22"/>
      <c r="D7" s="22"/>
      <c r="E7" s="23">
        <v>48706500</v>
      </c>
      <c r="F7" s="24">
        <v>48706500</v>
      </c>
      <c r="G7" s="24">
        <v>44295261</v>
      </c>
      <c r="H7" s="24">
        <v>70455</v>
      </c>
      <c r="I7" s="24">
        <v>713969</v>
      </c>
      <c r="J7" s="24">
        <v>45079685</v>
      </c>
      <c r="K7" s="24">
        <v>31202</v>
      </c>
      <c r="L7" s="24"/>
      <c r="M7" s="24"/>
      <c r="N7" s="24">
        <v>31202</v>
      </c>
      <c r="O7" s="24"/>
      <c r="P7" s="24"/>
      <c r="Q7" s="24"/>
      <c r="R7" s="24"/>
      <c r="S7" s="24"/>
      <c r="T7" s="24"/>
      <c r="U7" s="24"/>
      <c r="V7" s="24"/>
      <c r="W7" s="24">
        <v>45110887</v>
      </c>
      <c r="X7" s="24">
        <v>36529884</v>
      </c>
      <c r="Y7" s="24">
        <v>8581003</v>
      </c>
      <c r="Z7" s="7">
        <v>23.49</v>
      </c>
      <c r="AA7" s="29">
        <v>48706500</v>
      </c>
    </row>
    <row r="8" spans="1:27" ht="13.5">
      <c r="A8" s="5" t="s">
        <v>34</v>
      </c>
      <c r="B8" s="3"/>
      <c r="C8" s="19"/>
      <c r="D8" s="19"/>
      <c r="E8" s="20">
        <v>250000</v>
      </c>
      <c r="F8" s="21">
        <v>250000</v>
      </c>
      <c r="G8" s="21">
        <v>163795</v>
      </c>
      <c r="H8" s="21"/>
      <c r="I8" s="21"/>
      <c r="J8" s="21">
        <v>163795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163795</v>
      </c>
      <c r="X8" s="21">
        <v>187497</v>
      </c>
      <c r="Y8" s="21">
        <v>-23702</v>
      </c>
      <c r="Z8" s="6">
        <v>-12.64</v>
      </c>
      <c r="AA8" s="28">
        <v>250000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31965656</v>
      </c>
      <c r="F9" s="18">
        <f t="shared" si="1"/>
        <v>31965656</v>
      </c>
      <c r="G9" s="18">
        <f t="shared" si="1"/>
        <v>117078944</v>
      </c>
      <c r="H9" s="18">
        <f t="shared" si="1"/>
        <v>0</v>
      </c>
      <c r="I9" s="18">
        <f t="shared" si="1"/>
        <v>1339147</v>
      </c>
      <c r="J9" s="18">
        <f t="shared" si="1"/>
        <v>118418091</v>
      </c>
      <c r="K9" s="18">
        <f t="shared" si="1"/>
        <v>2186005</v>
      </c>
      <c r="L9" s="18">
        <f t="shared" si="1"/>
        <v>0</v>
      </c>
      <c r="M9" s="18">
        <f t="shared" si="1"/>
        <v>0</v>
      </c>
      <c r="N9" s="18">
        <f t="shared" si="1"/>
        <v>2186005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120604096</v>
      </c>
      <c r="X9" s="18">
        <f t="shared" si="1"/>
        <v>23974236</v>
      </c>
      <c r="Y9" s="18">
        <f t="shared" si="1"/>
        <v>96629860</v>
      </c>
      <c r="Z9" s="4">
        <f>+IF(X9&lt;&gt;0,+(Y9/X9)*100,0)</f>
        <v>403.0570984618655</v>
      </c>
      <c r="AA9" s="30">
        <f>SUM(AA10:AA14)</f>
        <v>31965656</v>
      </c>
    </row>
    <row r="10" spans="1:27" ht="13.5">
      <c r="A10" s="5" t="s">
        <v>36</v>
      </c>
      <c r="B10" s="3"/>
      <c r="C10" s="19"/>
      <c r="D10" s="19"/>
      <c r="E10" s="20">
        <v>22407256</v>
      </c>
      <c r="F10" s="21">
        <v>22407256</v>
      </c>
      <c r="G10" s="21">
        <v>33797197</v>
      </c>
      <c r="H10" s="21"/>
      <c r="I10" s="21">
        <v>1019941</v>
      </c>
      <c r="J10" s="21">
        <v>34817138</v>
      </c>
      <c r="K10" s="21">
        <v>701501</v>
      </c>
      <c r="L10" s="21"/>
      <c r="M10" s="21"/>
      <c r="N10" s="21">
        <v>701501</v>
      </c>
      <c r="O10" s="21"/>
      <c r="P10" s="21"/>
      <c r="Q10" s="21"/>
      <c r="R10" s="21"/>
      <c r="S10" s="21"/>
      <c r="T10" s="21"/>
      <c r="U10" s="21"/>
      <c r="V10" s="21"/>
      <c r="W10" s="21">
        <v>35518639</v>
      </c>
      <c r="X10" s="21">
        <v>16805439</v>
      </c>
      <c r="Y10" s="21">
        <v>18713200</v>
      </c>
      <c r="Z10" s="6">
        <v>111.35</v>
      </c>
      <c r="AA10" s="28">
        <v>22407256</v>
      </c>
    </row>
    <row r="11" spans="1:27" ht="13.5">
      <c r="A11" s="5" t="s">
        <v>37</v>
      </c>
      <c r="B11" s="3"/>
      <c r="C11" s="19"/>
      <c r="D11" s="19"/>
      <c r="E11" s="20">
        <v>1500000</v>
      </c>
      <c r="F11" s="21">
        <v>1500000</v>
      </c>
      <c r="G11" s="21">
        <v>39277138</v>
      </c>
      <c r="H11" s="21"/>
      <c r="I11" s="21">
        <v>-388016</v>
      </c>
      <c r="J11" s="21">
        <v>38889122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38889122</v>
      </c>
      <c r="X11" s="21">
        <v>1125000</v>
      </c>
      <c r="Y11" s="21">
        <v>37764122</v>
      </c>
      <c r="Z11" s="6">
        <v>3356.81</v>
      </c>
      <c r="AA11" s="28">
        <v>1500000</v>
      </c>
    </row>
    <row r="12" spans="1:27" ht="13.5">
      <c r="A12" s="5" t="s">
        <v>38</v>
      </c>
      <c r="B12" s="3"/>
      <c r="C12" s="19"/>
      <c r="D12" s="19"/>
      <c r="E12" s="20">
        <v>4058400</v>
      </c>
      <c r="F12" s="21">
        <v>4058400</v>
      </c>
      <c r="G12" s="21">
        <v>10875832</v>
      </c>
      <c r="H12" s="21"/>
      <c r="I12" s="21"/>
      <c r="J12" s="21">
        <v>10875832</v>
      </c>
      <c r="K12" s="21">
        <v>1484504</v>
      </c>
      <c r="L12" s="21"/>
      <c r="M12" s="21"/>
      <c r="N12" s="21">
        <v>1484504</v>
      </c>
      <c r="O12" s="21"/>
      <c r="P12" s="21"/>
      <c r="Q12" s="21"/>
      <c r="R12" s="21"/>
      <c r="S12" s="21"/>
      <c r="T12" s="21"/>
      <c r="U12" s="21"/>
      <c r="V12" s="21"/>
      <c r="W12" s="21">
        <v>12360336</v>
      </c>
      <c r="X12" s="21">
        <v>3043800</v>
      </c>
      <c r="Y12" s="21">
        <v>9316536</v>
      </c>
      <c r="Z12" s="6">
        <v>306.08</v>
      </c>
      <c r="AA12" s="28">
        <v>4058400</v>
      </c>
    </row>
    <row r="13" spans="1:27" ht="13.5">
      <c r="A13" s="5" t="s">
        <v>39</v>
      </c>
      <c r="B13" s="3"/>
      <c r="C13" s="19"/>
      <c r="D13" s="19"/>
      <c r="E13" s="20">
        <v>4000000</v>
      </c>
      <c r="F13" s="21">
        <v>4000000</v>
      </c>
      <c r="G13" s="21">
        <v>33128777</v>
      </c>
      <c r="H13" s="21"/>
      <c r="I13" s="21">
        <v>707222</v>
      </c>
      <c r="J13" s="21">
        <v>33835999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33835999</v>
      </c>
      <c r="X13" s="21">
        <v>2999997</v>
      </c>
      <c r="Y13" s="21">
        <v>30836002</v>
      </c>
      <c r="Z13" s="6">
        <v>1027.87</v>
      </c>
      <c r="AA13" s="28">
        <v>4000000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283538900</v>
      </c>
      <c r="F15" s="18">
        <f t="shared" si="2"/>
        <v>283538900</v>
      </c>
      <c r="G15" s="18">
        <f t="shared" si="2"/>
        <v>225885047</v>
      </c>
      <c r="H15" s="18">
        <f t="shared" si="2"/>
        <v>18584369</v>
      </c>
      <c r="I15" s="18">
        <f t="shared" si="2"/>
        <v>24727217</v>
      </c>
      <c r="J15" s="18">
        <f t="shared" si="2"/>
        <v>269196633</v>
      </c>
      <c r="K15" s="18">
        <f t="shared" si="2"/>
        <v>4772506</v>
      </c>
      <c r="L15" s="18">
        <f t="shared" si="2"/>
        <v>0</v>
      </c>
      <c r="M15" s="18">
        <f t="shared" si="2"/>
        <v>0</v>
      </c>
      <c r="N15" s="18">
        <f t="shared" si="2"/>
        <v>4772506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273969139</v>
      </c>
      <c r="X15" s="18">
        <f t="shared" si="2"/>
        <v>212654178</v>
      </c>
      <c r="Y15" s="18">
        <f t="shared" si="2"/>
        <v>61314961</v>
      </c>
      <c r="Z15" s="4">
        <f>+IF(X15&lt;&gt;0,+(Y15/X15)*100,0)</f>
        <v>28.833179567250262</v>
      </c>
      <c r="AA15" s="30">
        <f>SUM(AA16:AA18)</f>
        <v>283538900</v>
      </c>
    </row>
    <row r="16" spans="1:27" ht="13.5">
      <c r="A16" s="5" t="s">
        <v>42</v>
      </c>
      <c r="B16" s="3"/>
      <c r="C16" s="19"/>
      <c r="D16" s="19"/>
      <c r="E16" s="20">
        <v>51800000</v>
      </c>
      <c r="F16" s="21">
        <v>51800000</v>
      </c>
      <c r="G16" s="21">
        <v>43361470</v>
      </c>
      <c r="H16" s="21"/>
      <c r="I16" s="21"/>
      <c r="J16" s="21">
        <v>43361470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43361470</v>
      </c>
      <c r="X16" s="21">
        <v>38850003</v>
      </c>
      <c r="Y16" s="21">
        <v>4511467</v>
      </c>
      <c r="Z16" s="6">
        <v>11.61</v>
      </c>
      <c r="AA16" s="28">
        <v>51800000</v>
      </c>
    </row>
    <row r="17" spans="1:27" ht="13.5">
      <c r="A17" s="5" t="s">
        <v>43</v>
      </c>
      <c r="B17" s="3"/>
      <c r="C17" s="19"/>
      <c r="D17" s="19"/>
      <c r="E17" s="20">
        <v>231378900</v>
      </c>
      <c r="F17" s="21">
        <v>231378900</v>
      </c>
      <c r="G17" s="21">
        <v>180576925</v>
      </c>
      <c r="H17" s="21">
        <v>18584369</v>
      </c>
      <c r="I17" s="21">
        <v>24727217</v>
      </c>
      <c r="J17" s="21">
        <v>223888511</v>
      </c>
      <c r="K17" s="21">
        <v>4772506</v>
      </c>
      <c r="L17" s="21"/>
      <c r="M17" s="21"/>
      <c r="N17" s="21">
        <v>4772506</v>
      </c>
      <c r="O17" s="21"/>
      <c r="P17" s="21"/>
      <c r="Q17" s="21"/>
      <c r="R17" s="21"/>
      <c r="S17" s="21"/>
      <c r="T17" s="21"/>
      <c r="U17" s="21"/>
      <c r="V17" s="21"/>
      <c r="W17" s="21">
        <v>228661017</v>
      </c>
      <c r="X17" s="21">
        <v>173534175</v>
      </c>
      <c r="Y17" s="21">
        <v>55126842</v>
      </c>
      <c r="Z17" s="6">
        <v>31.77</v>
      </c>
      <c r="AA17" s="28">
        <v>231378900</v>
      </c>
    </row>
    <row r="18" spans="1:27" ht="13.5">
      <c r="A18" s="5" t="s">
        <v>44</v>
      </c>
      <c r="B18" s="3"/>
      <c r="C18" s="19"/>
      <c r="D18" s="19"/>
      <c r="E18" s="20">
        <v>360000</v>
      </c>
      <c r="F18" s="21">
        <v>360000</v>
      </c>
      <c r="G18" s="21">
        <v>1946652</v>
      </c>
      <c r="H18" s="21"/>
      <c r="I18" s="21"/>
      <c r="J18" s="21">
        <v>1946652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1946652</v>
      </c>
      <c r="X18" s="21">
        <v>270000</v>
      </c>
      <c r="Y18" s="21">
        <v>1676652</v>
      </c>
      <c r="Z18" s="6">
        <v>620.98</v>
      </c>
      <c r="AA18" s="28">
        <v>360000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180491745</v>
      </c>
      <c r="F19" s="18">
        <f t="shared" si="3"/>
        <v>180491745</v>
      </c>
      <c r="G19" s="18">
        <f t="shared" si="3"/>
        <v>478118912</v>
      </c>
      <c r="H19" s="18">
        <f t="shared" si="3"/>
        <v>1760459</v>
      </c>
      <c r="I19" s="18">
        <f t="shared" si="3"/>
        <v>-15177554</v>
      </c>
      <c r="J19" s="18">
        <f t="shared" si="3"/>
        <v>464701817</v>
      </c>
      <c r="K19" s="18">
        <f t="shared" si="3"/>
        <v>22548704</v>
      </c>
      <c r="L19" s="18">
        <f t="shared" si="3"/>
        <v>0</v>
      </c>
      <c r="M19" s="18">
        <f t="shared" si="3"/>
        <v>0</v>
      </c>
      <c r="N19" s="18">
        <f t="shared" si="3"/>
        <v>22548704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487250521</v>
      </c>
      <c r="X19" s="18">
        <f t="shared" si="3"/>
        <v>135368811</v>
      </c>
      <c r="Y19" s="18">
        <f t="shared" si="3"/>
        <v>351881710</v>
      </c>
      <c r="Z19" s="4">
        <f>+IF(X19&lt;&gt;0,+(Y19/X19)*100,0)</f>
        <v>259.94297164950353</v>
      </c>
      <c r="AA19" s="30">
        <f>SUM(AA20:AA23)</f>
        <v>180491745</v>
      </c>
    </row>
    <row r="20" spans="1:27" ht="13.5">
      <c r="A20" s="5" t="s">
        <v>46</v>
      </c>
      <c r="B20" s="3"/>
      <c r="C20" s="19"/>
      <c r="D20" s="19"/>
      <c r="E20" s="20">
        <v>28331044</v>
      </c>
      <c r="F20" s="21">
        <v>28331044</v>
      </c>
      <c r="G20" s="21">
        <v>208832918</v>
      </c>
      <c r="H20" s="21">
        <v>1758617</v>
      </c>
      <c r="I20" s="21">
        <v>-17534053</v>
      </c>
      <c r="J20" s="21">
        <v>193057482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193057482</v>
      </c>
      <c r="X20" s="21">
        <v>21248289</v>
      </c>
      <c r="Y20" s="21">
        <v>171809193</v>
      </c>
      <c r="Z20" s="6">
        <v>808.58</v>
      </c>
      <c r="AA20" s="28">
        <v>28331044</v>
      </c>
    </row>
    <row r="21" spans="1:27" ht="13.5">
      <c r="A21" s="5" t="s">
        <v>47</v>
      </c>
      <c r="B21" s="3"/>
      <c r="C21" s="19"/>
      <c r="D21" s="19"/>
      <c r="E21" s="20">
        <v>99554457</v>
      </c>
      <c r="F21" s="21">
        <v>99554457</v>
      </c>
      <c r="G21" s="21">
        <v>190017798</v>
      </c>
      <c r="H21" s="21"/>
      <c r="I21" s="21">
        <v>2356483</v>
      </c>
      <c r="J21" s="21">
        <v>192374281</v>
      </c>
      <c r="K21" s="21">
        <v>16145758</v>
      </c>
      <c r="L21" s="21"/>
      <c r="M21" s="21"/>
      <c r="N21" s="21">
        <v>16145758</v>
      </c>
      <c r="O21" s="21"/>
      <c r="P21" s="21"/>
      <c r="Q21" s="21"/>
      <c r="R21" s="21"/>
      <c r="S21" s="21"/>
      <c r="T21" s="21"/>
      <c r="U21" s="21"/>
      <c r="V21" s="21"/>
      <c r="W21" s="21">
        <v>208520039</v>
      </c>
      <c r="X21" s="21">
        <v>74665836</v>
      </c>
      <c r="Y21" s="21">
        <v>133854203</v>
      </c>
      <c r="Z21" s="6">
        <v>179.27</v>
      </c>
      <c r="AA21" s="28">
        <v>99554457</v>
      </c>
    </row>
    <row r="22" spans="1:27" ht="13.5">
      <c r="A22" s="5" t="s">
        <v>48</v>
      </c>
      <c r="B22" s="3"/>
      <c r="C22" s="22"/>
      <c r="D22" s="22"/>
      <c r="E22" s="23">
        <v>45606244</v>
      </c>
      <c r="F22" s="24">
        <v>45606244</v>
      </c>
      <c r="G22" s="24">
        <v>53295351</v>
      </c>
      <c r="H22" s="24">
        <v>1842</v>
      </c>
      <c r="I22" s="24">
        <v>16</v>
      </c>
      <c r="J22" s="24">
        <v>53297209</v>
      </c>
      <c r="K22" s="24">
        <v>6402946</v>
      </c>
      <c r="L22" s="24"/>
      <c r="M22" s="24"/>
      <c r="N22" s="24">
        <v>6402946</v>
      </c>
      <c r="O22" s="24"/>
      <c r="P22" s="24"/>
      <c r="Q22" s="24"/>
      <c r="R22" s="24"/>
      <c r="S22" s="24"/>
      <c r="T22" s="24"/>
      <c r="U22" s="24"/>
      <c r="V22" s="24"/>
      <c r="W22" s="24">
        <v>59700155</v>
      </c>
      <c r="X22" s="24">
        <v>34204680</v>
      </c>
      <c r="Y22" s="24">
        <v>25495475</v>
      </c>
      <c r="Z22" s="7">
        <v>74.54</v>
      </c>
      <c r="AA22" s="29">
        <v>45606244</v>
      </c>
    </row>
    <row r="23" spans="1:27" ht="13.5">
      <c r="A23" s="5" t="s">
        <v>49</v>
      </c>
      <c r="B23" s="3"/>
      <c r="C23" s="19"/>
      <c r="D23" s="19"/>
      <c r="E23" s="20">
        <v>7000000</v>
      </c>
      <c r="F23" s="21">
        <v>7000000</v>
      </c>
      <c r="G23" s="21">
        <v>25972845</v>
      </c>
      <c r="H23" s="21"/>
      <c r="I23" s="21"/>
      <c r="J23" s="21">
        <v>25972845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25972845</v>
      </c>
      <c r="X23" s="21">
        <v>5250006</v>
      </c>
      <c r="Y23" s="21">
        <v>20722839</v>
      </c>
      <c r="Z23" s="6">
        <v>394.72</v>
      </c>
      <c r="AA23" s="28">
        <v>7000000</v>
      </c>
    </row>
    <row r="24" spans="1:27" ht="13.5">
      <c r="A24" s="2" t="s">
        <v>50</v>
      </c>
      <c r="B24" s="8"/>
      <c r="C24" s="16"/>
      <c r="D24" s="16"/>
      <c r="E24" s="17">
        <v>8240000</v>
      </c>
      <c r="F24" s="18">
        <v>8240000</v>
      </c>
      <c r="G24" s="18">
        <v>3235364</v>
      </c>
      <c r="H24" s="18"/>
      <c r="I24" s="18"/>
      <c r="J24" s="18">
        <v>3235364</v>
      </c>
      <c r="K24" s="18">
        <v>41959</v>
      </c>
      <c r="L24" s="18"/>
      <c r="M24" s="18"/>
      <c r="N24" s="18">
        <v>41959</v>
      </c>
      <c r="O24" s="18"/>
      <c r="P24" s="18"/>
      <c r="Q24" s="18"/>
      <c r="R24" s="18"/>
      <c r="S24" s="18"/>
      <c r="T24" s="18"/>
      <c r="U24" s="18"/>
      <c r="V24" s="18"/>
      <c r="W24" s="18">
        <v>3277323</v>
      </c>
      <c r="X24" s="18">
        <v>6180003</v>
      </c>
      <c r="Y24" s="18">
        <v>-2902680</v>
      </c>
      <c r="Z24" s="4">
        <v>-46.97</v>
      </c>
      <c r="AA24" s="30">
        <v>8240000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555371301</v>
      </c>
      <c r="F25" s="52">
        <f t="shared" si="4"/>
        <v>555371301</v>
      </c>
      <c r="G25" s="52">
        <f t="shared" si="4"/>
        <v>873318168</v>
      </c>
      <c r="H25" s="52">
        <f t="shared" si="4"/>
        <v>20415283</v>
      </c>
      <c r="I25" s="52">
        <f t="shared" si="4"/>
        <v>11602779</v>
      </c>
      <c r="J25" s="52">
        <f t="shared" si="4"/>
        <v>905336230</v>
      </c>
      <c r="K25" s="52">
        <f t="shared" si="4"/>
        <v>29580376</v>
      </c>
      <c r="L25" s="52">
        <f t="shared" si="4"/>
        <v>0</v>
      </c>
      <c r="M25" s="52">
        <f t="shared" si="4"/>
        <v>0</v>
      </c>
      <c r="N25" s="52">
        <f t="shared" si="4"/>
        <v>29580376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934916606</v>
      </c>
      <c r="X25" s="52">
        <f t="shared" si="4"/>
        <v>416528478</v>
      </c>
      <c r="Y25" s="52">
        <f t="shared" si="4"/>
        <v>518388128</v>
      </c>
      <c r="Z25" s="53">
        <f>+IF(X25&lt;&gt;0,+(Y25/X25)*100,0)</f>
        <v>124.45442637898098</v>
      </c>
      <c r="AA25" s="54">
        <f>+AA5+AA9+AA15+AA19+AA24</f>
        <v>555371301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429351400</v>
      </c>
      <c r="F28" s="21">
        <v>429351400</v>
      </c>
      <c r="G28" s="21">
        <v>394021635</v>
      </c>
      <c r="H28" s="21">
        <v>14094562</v>
      </c>
      <c r="I28" s="21">
        <v>15883439</v>
      </c>
      <c r="J28" s="21">
        <v>423999636</v>
      </c>
      <c r="K28" s="21">
        <v>11394276</v>
      </c>
      <c r="L28" s="21"/>
      <c r="M28" s="21"/>
      <c r="N28" s="21">
        <v>11394276</v>
      </c>
      <c r="O28" s="21"/>
      <c r="P28" s="21"/>
      <c r="Q28" s="21"/>
      <c r="R28" s="21"/>
      <c r="S28" s="21"/>
      <c r="T28" s="21"/>
      <c r="U28" s="21"/>
      <c r="V28" s="21"/>
      <c r="W28" s="21">
        <v>435393912</v>
      </c>
      <c r="X28" s="21">
        <v>322013565</v>
      </c>
      <c r="Y28" s="21">
        <v>113380347</v>
      </c>
      <c r="Z28" s="6">
        <v>35.21</v>
      </c>
      <c r="AA28" s="19">
        <v>429351400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429351400</v>
      </c>
      <c r="F32" s="27">
        <f t="shared" si="5"/>
        <v>429351400</v>
      </c>
      <c r="G32" s="27">
        <f t="shared" si="5"/>
        <v>394021635</v>
      </c>
      <c r="H32" s="27">
        <f t="shared" si="5"/>
        <v>14094562</v>
      </c>
      <c r="I32" s="27">
        <f t="shared" si="5"/>
        <v>15883439</v>
      </c>
      <c r="J32" s="27">
        <f t="shared" si="5"/>
        <v>423999636</v>
      </c>
      <c r="K32" s="27">
        <f t="shared" si="5"/>
        <v>11394276</v>
      </c>
      <c r="L32" s="27">
        <f t="shared" si="5"/>
        <v>0</v>
      </c>
      <c r="M32" s="27">
        <f t="shared" si="5"/>
        <v>0</v>
      </c>
      <c r="N32" s="27">
        <f t="shared" si="5"/>
        <v>11394276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435393912</v>
      </c>
      <c r="X32" s="27">
        <f t="shared" si="5"/>
        <v>322013565</v>
      </c>
      <c r="Y32" s="27">
        <f t="shared" si="5"/>
        <v>113380347</v>
      </c>
      <c r="Z32" s="13">
        <f>+IF(X32&lt;&gt;0,+(Y32/X32)*100,0)</f>
        <v>35.209804593169856</v>
      </c>
      <c r="AA32" s="31">
        <f>SUM(AA28:AA31)</f>
        <v>429351400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>
        <v>5631044</v>
      </c>
      <c r="F34" s="21">
        <v>5631044</v>
      </c>
      <c r="G34" s="21">
        <v>147485056</v>
      </c>
      <c r="H34" s="21"/>
      <c r="I34" s="21">
        <v>-20983226</v>
      </c>
      <c r="J34" s="21">
        <v>126501830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126501830</v>
      </c>
      <c r="X34" s="21">
        <v>4223286</v>
      </c>
      <c r="Y34" s="21">
        <v>122278544</v>
      </c>
      <c r="Z34" s="6">
        <v>2895.34</v>
      </c>
      <c r="AA34" s="28">
        <v>5631044</v>
      </c>
    </row>
    <row r="35" spans="1:27" ht="13.5">
      <c r="A35" s="59" t="s">
        <v>61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62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434982444</v>
      </c>
      <c r="F36" s="63">
        <f t="shared" si="6"/>
        <v>434982444</v>
      </c>
      <c r="G36" s="63">
        <f t="shared" si="6"/>
        <v>541506691</v>
      </c>
      <c r="H36" s="63">
        <f t="shared" si="6"/>
        <v>14094562</v>
      </c>
      <c r="I36" s="63">
        <f t="shared" si="6"/>
        <v>-5099787</v>
      </c>
      <c r="J36" s="63">
        <f t="shared" si="6"/>
        <v>550501466</v>
      </c>
      <c r="K36" s="63">
        <f t="shared" si="6"/>
        <v>11394276</v>
      </c>
      <c r="L36" s="63">
        <f t="shared" si="6"/>
        <v>0</v>
      </c>
      <c r="M36" s="63">
        <f t="shared" si="6"/>
        <v>0</v>
      </c>
      <c r="N36" s="63">
        <f t="shared" si="6"/>
        <v>11394276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561895742</v>
      </c>
      <c r="X36" s="63">
        <f t="shared" si="6"/>
        <v>326236851</v>
      </c>
      <c r="Y36" s="63">
        <f t="shared" si="6"/>
        <v>235658891</v>
      </c>
      <c r="Z36" s="64">
        <f>+IF(X36&lt;&gt;0,+(Y36/X36)*100,0)</f>
        <v>72.23552160880807</v>
      </c>
      <c r="AA36" s="65">
        <f>SUM(AA32:AA35)</f>
        <v>434982444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28611089</v>
      </c>
      <c r="D5" s="16">
        <f>SUM(D6:D8)</f>
        <v>0</v>
      </c>
      <c r="E5" s="17">
        <f t="shared" si="0"/>
        <v>3600000</v>
      </c>
      <c r="F5" s="18">
        <f t="shared" si="0"/>
        <v>7273000</v>
      </c>
      <c r="G5" s="18">
        <f t="shared" si="0"/>
        <v>0</v>
      </c>
      <c r="H5" s="18">
        <f t="shared" si="0"/>
        <v>0</v>
      </c>
      <c r="I5" s="18">
        <f t="shared" si="0"/>
        <v>29055959</v>
      </c>
      <c r="J5" s="18">
        <f t="shared" si="0"/>
        <v>29055959</v>
      </c>
      <c r="K5" s="18">
        <f t="shared" si="0"/>
        <v>850714</v>
      </c>
      <c r="L5" s="18">
        <f t="shared" si="0"/>
        <v>762346</v>
      </c>
      <c r="M5" s="18">
        <f t="shared" si="0"/>
        <v>1353670</v>
      </c>
      <c r="N5" s="18">
        <f t="shared" si="0"/>
        <v>2966730</v>
      </c>
      <c r="O5" s="18">
        <f t="shared" si="0"/>
        <v>274575</v>
      </c>
      <c r="P5" s="18">
        <f t="shared" si="0"/>
        <v>119355</v>
      </c>
      <c r="Q5" s="18">
        <f t="shared" si="0"/>
        <v>343775</v>
      </c>
      <c r="R5" s="18">
        <f t="shared" si="0"/>
        <v>737705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32760394</v>
      </c>
      <c r="X5" s="18">
        <f t="shared" si="0"/>
        <v>5454748</v>
      </c>
      <c r="Y5" s="18">
        <f t="shared" si="0"/>
        <v>27305646</v>
      </c>
      <c r="Z5" s="4">
        <f>+IF(X5&lt;&gt;0,+(Y5/X5)*100,0)</f>
        <v>500.58492161324415</v>
      </c>
      <c r="AA5" s="16">
        <f>SUM(AA6:AA8)</f>
        <v>7273000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28611089</v>
      </c>
      <c r="D7" s="22"/>
      <c r="E7" s="23">
        <v>3600000</v>
      </c>
      <c r="F7" s="24">
        <v>7273000</v>
      </c>
      <c r="G7" s="24"/>
      <c r="H7" s="24"/>
      <c r="I7" s="24">
        <v>29055959</v>
      </c>
      <c r="J7" s="24">
        <v>29055959</v>
      </c>
      <c r="K7" s="24">
        <v>850714</v>
      </c>
      <c r="L7" s="24">
        <v>762346</v>
      </c>
      <c r="M7" s="24">
        <v>1353670</v>
      </c>
      <c r="N7" s="24">
        <v>2966730</v>
      </c>
      <c r="O7" s="24">
        <v>274575</v>
      </c>
      <c r="P7" s="24">
        <v>119355</v>
      </c>
      <c r="Q7" s="24">
        <v>343775</v>
      </c>
      <c r="R7" s="24">
        <v>737705</v>
      </c>
      <c r="S7" s="24"/>
      <c r="T7" s="24"/>
      <c r="U7" s="24"/>
      <c r="V7" s="24"/>
      <c r="W7" s="24">
        <v>32760394</v>
      </c>
      <c r="X7" s="24">
        <v>5454748</v>
      </c>
      <c r="Y7" s="24">
        <v>27305646</v>
      </c>
      <c r="Z7" s="7">
        <v>500.58</v>
      </c>
      <c r="AA7" s="29">
        <v>7273000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6820932</v>
      </c>
      <c r="D9" s="16">
        <f>SUM(D10:D14)</f>
        <v>0</v>
      </c>
      <c r="E9" s="17">
        <f t="shared" si="1"/>
        <v>13917000</v>
      </c>
      <c r="F9" s="18">
        <f t="shared" si="1"/>
        <v>13317000</v>
      </c>
      <c r="G9" s="18">
        <f t="shared" si="1"/>
        <v>0</v>
      </c>
      <c r="H9" s="18">
        <f t="shared" si="1"/>
        <v>757555</v>
      </c>
      <c r="I9" s="18">
        <f t="shared" si="1"/>
        <v>8798736</v>
      </c>
      <c r="J9" s="18">
        <f t="shared" si="1"/>
        <v>9556291</v>
      </c>
      <c r="K9" s="18">
        <f t="shared" si="1"/>
        <v>1831399</v>
      </c>
      <c r="L9" s="18">
        <f t="shared" si="1"/>
        <v>2860791</v>
      </c>
      <c r="M9" s="18">
        <f t="shared" si="1"/>
        <v>997067</v>
      </c>
      <c r="N9" s="18">
        <f t="shared" si="1"/>
        <v>5689257</v>
      </c>
      <c r="O9" s="18">
        <f t="shared" si="1"/>
        <v>1288924</v>
      </c>
      <c r="P9" s="18">
        <f t="shared" si="1"/>
        <v>1205188</v>
      </c>
      <c r="Q9" s="18">
        <f t="shared" si="1"/>
        <v>780013</v>
      </c>
      <c r="R9" s="18">
        <f t="shared" si="1"/>
        <v>3274125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18519673</v>
      </c>
      <c r="X9" s="18">
        <f t="shared" si="1"/>
        <v>9987750</v>
      </c>
      <c r="Y9" s="18">
        <f t="shared" si="1"/>
        <v>8531923</v>
      </c>
      <c r="Z9" s="4">
        <f>+IF(X9&lt;&gt;0,+(Y9/X9)*100,0)</f>
        <v>85.4238742459513</v>
      </c>
      <c r="AA9" s="30">
        <f>SUM(AA10:AA14)</f>
        <v>13317000</v>
      </c>
    </row>
    <row r="10" spans="1:27" ht="13.5">
      <c r="A10" s="5" t="s">
        <v>36</v>
      </c>
      <c r="B10" s="3"/>
      <c r="C10" s="19">
        <v>6820932</v>
      </c>
      <c r="D10" s="19"/>
      <c r="E10" s="20">
        <v>13917000</v>
      </c>
      <c r="F10" s="21">
        <v>13317000</v>
      </c>
      <c r="G10" s="21"/>
      <c r="H10" s="21">
        <v>757555</v>
      </c>
      <c r="I10" s="21">
        <v>8798736</v>
      </c>
      <c r="J10" s="21">
        <v>9556291</v>
      </c>
      <c r="K10" s="21">
        <v>1831399</v>
      </c>
      <c r="L10" s="21">
        <v>2860791</v>
      </c>
      <c r="M10" s="21">
        <v>997067</v>
      </c>
      <c r="N10" s="21">
        <v>5689257</v>
      </c>
      <c r="O10" s="21">
        <v>1288924</v>
      </c>
      <c r="P10" s="21">
        <v>1205188</v>
      </c>
      <c r="Q10" s="21">
        <v>780013</v>
      </c>
      <c r="R10" s="21">
        <v>3274125</v>
      </c>
      <c r="S10" s="21"/>
      <c r="T10" s="21"/>
      <c r="U10" s="21"/>
      <c r="V10" s="21"/>
      <c r="W10" s="21">
        <v>18519673</v>
      </c>
      <c r="X10" s="21">
        <v>9987750</v>
      </c>
      <c r="Y10" s="21">
        <v>8531923</v>
      </c>
      <c r="Z10" s="6">
        <v>85.42</v>
      </c>
      <c r="AA10" s="28">
        <v>13317000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156360561</v>
      </c>
      <c r="D15" s="16">
        <f>SUM(D16:D18)</f>
        <v>0</v>
      </c>
      <c r="E15" s="17">
        <f t="shared" si="2"/>
        <v>3459000</v>
      </c>
      <c r="F15" s="18">
        <f t="shared" si="2"/>
        <v>6167000</v>
      </c>
      <c r="G15" s="18">
        <f t="shared" si="2"/>
        <v>1096747</v>
      </c>
      <c r="H15" s="18">
        <f t="shared" si="2"/>
        <v>1483106</v>
      </c>
      <c r="I15" s="18">
        <f t="shared" si="2"/>
        <v>159120033</v>
      </c>
      <c r="J15" s="18">
        <f t="shared" si="2"/>
        <v>161699886</v>
      </c>
      <c r="K15" s="18">
        <f t="shared" si="2"/>
        <v>518609</v>
      </c>
      <c r="L15" s="18">
        <f t="shared" si="2"/>
        <v>1469970</v>
      </c>
      <c r="M15" s="18">
        <f t="shared" si="2"/>
        <v>1006044</v>
      </c>
      <c r="N15" s="18">
        <f t="shared" si="2"/>
        <v>2994623</v>
      </c>
      <c r="O15" s="18">
        <f t="shared" si="2"/>
        <v>0</v>
      </c>
      <c r="P15" s="18">
        <f t="shared" si="2"/>
        <v>182609</v>
      </c>
      <c r="Q15" s="18">
        <f t="shared" si="2"/>
        <v>123596</v>
      </c>
      <c r="R15" s="18">
        <f t="shared" si="2"/>
        <v>306205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165000714</v>
      </c>
      <c r="X15" s="18">
        <f t="shared" si="2"/>
        <v>4625249</v>
      </c>
      <c r="Y15" s="18">
        <f t="shared" si="2"/>
        <v>160375465</v>
      </c>
      <c r="Z15" s="4">
        <f>+IF(X15&lt;&gt;0,+(Y15/X15)*100,0)</f>
        <v>3467.3909447902156</v>
      </c>
      <c r="AA15" s="30">
        <f>SUM(AA16:AA18)</f>
        <v>6167000</v>
      </c>
    </row>
    <row r="16" spans="1:27" ht="13.5">
      <c r="A16" s="5" t="s">
        <v>42</v>
      </c>
      <c r="B16" s="3"/>
      <c r="C16" s="19">
        <v>90719296</v>
      </c>
      <c r="D16" s="19"/>
      <c r="E16" s="20"/>
      <c r="F16" s="21"/>
      <c r="G16" s="21"/>
      <c r="H16" s="21"/>
      <c r="I16" s="21">
        <v>90798915</v>
      </c>
      <c r="J16" s="21">
        <v>90798915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90798915</v>
      </c>
      <c r="X16" s="21"/>
      <c r="Y16" s="21">
        <v>90798915</v>
      </c>
      <c r="Z16" s="6"/>
      <c r="AA16" s="28"/>
    </row>
    <row r="17" spans="1:27" ht="13.5">
      <c r="A17" s="5" t="s">
        <v>43</v>
      </c>
      <c r="B17" s="3"/>
      <c r="C17" s="19">
        <v>65641265</v>
      </c>
      <c r="D17" s="19"/>
      <c r="E17" s="20">
        <v>3459000</v>
      </c>
      <c r="F17" s="21">
        <v>6167000</v>
      </c>
      <c r="G17" s="21">
        <v>1096747</v>
      </c>
      <c r="H17" s="21">
        <v>1483106</v>
      </c>
      <c r="I17" s="21">
        <v>68321118</v>
      </c>
      <c r="J17" s="21">
        <v>70900971</v>
      </c>
      <c r="K17" s="21">
        <v>518609</v>
      </c>
      <c r="L17" s="21">
        <v>1469970</v>
      </c>
      <c r="M17" s="21">
        <v>1006044</v>
      </c>
      <c r="N17" s="21">
        <v>2994623</v>
      </c>
      <c r="O17" s="21"/>
      <c r="P17" s="21">
        <v>182609</v>
      </c>
      <c r="Q17" s="21">
        <v>123596</v>
      </c>
      <c r="R17" s="21">
        <v>306205</v>
      </c>
      <c r="S17" s="21"/>
      <c r="T17" s="21"/>
      <c r="U17" s="21"/>
      <c r="V17" s="21"/>
      <c r="W17" s="21">
        <v>74201799</v>
      </c>
      <c r="X17" s="21">
        <v>4625249</v>
      </c>
      <c r="Y17" s="21">
        <v>69576550</v>
      </c>
      <c r="Z17" s="6">
        <v>1504.28</v>
      </c>
      <c r="AA17" s="28">
        <v>6167000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191792582</v>
      </c>
      <c r="D25" s="50">
        <f>+D5+D9+D15+D19+D24</f>
        <v>0</v>
      </c>
      <c r="E25" s="51">
        <f t="shared" si="4"/>
        <v>20976000</v>
      </c>
      <c r="F25" s="52">
        <f t="shared" si="4"/>
        <v>26757000</v>
      </c>
      <c r="G25" s="52">
        <f t="shared" si="4"/>
        <v>1096747</v>
      </c>
      <c r="H25" s="52">
        <f t="shared" si="4"/>
        <v>2240661</v>
      </c>
      <c r="I25" s="52">
        <f t="shared" si="4"/>
        <v>196974728</v>
      </c>
      <c r="J25" s="52">
        <f t="shared" si="4"/>
        <v>200312136</v>
      </c>
      <c r="K25" s="52">
        <f t="shared" si="4"/>
        <v>3200722</v>
      </c>
      <c r="L25" s="52">
        <f t="shared" si="4"/>
        <v>5093107</v>
      </c>
      <c r="M25" s="52">
        <f t="shared" si="4"/>
        <v>3356781</v>
      </c>
      <c r="N25" s="52">
        <f t="shared" si="4"/>
        <v>11650610</v>
      </c>
      <c r="O25" s="52">
        <f t="shared" si="4"/>
        <v>1563499</v>
      </c>
      <c r="P25" s="52">
        <f t="shared" si="4"/>
        <v>1507152</v>
      </c>
      <c r="Q25" s="52">
        <f t="shared" si="4"/>
        <v>1247384</v>
      </c>
      <c r="R25" s="52">
        <f t="shared" si="4"/>
        <v>4318035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216280781</v>
      </c>
      <c r="X25" s="52">
        <f t="shared" si="4"/>
        <v>20067747</v>
      </c>
      <c r="Y25" s="52">
        <f t="shared" si="4"/>
        <v>196213034</v>
      </c>
      <c r="Z25" s="53">
        <f>+IF(X25&lt;&gt;0,+(Y25/X25)*100,0)</f>
        <v>977.7531777732697</v>
      </c>
      <c r="AA25" s="54">
        <f>+AA5+AA9+AA15+AA19+AA24</f>
        <v>26757000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113262246</v>
      </c>
      <c r="D28" s="19"/>
      <c r="E28" s="20">
        <v>16076000</v>
      </c>
      <c r="F28" s="21">
        <v>16076000</v>
      </c>
      <c r="G28" s="21">
        <v>1096747</v>
      </c>
      <c r="H28" s="21">
        <v>1295926</v>
      </c>
      <c r="I28" s="21">
        <v>117024272</v>
      </c>
      <c r="J28" s="21">
        <v>119416945</v>
      </c>
      <c r="K28" s="21">
        <v>2350008</v>
      </c>
      <c r="L28" s="21">
        <v>3410705</v>
      </c>
      <c r="M28" s="21">
        <v>2003111</v>
      </c>
      <c r="N28" s="21">
        <v>7763824</v>
      </c>
      <c r="O28" s="21">
        <v>1288924</v>
      </c>
      <c r="P28" s="21">
        <v>1387797</v>
      </c>
      <c r="Q28" s="21">
        <v>780013</v>
      </c>
      <c r="R28" s="21">
        <v>3456734</v>
      </c>
      <c r="S28" s="21"/>
      <c r="T28" s="21"/>
      <c r="U28" s="21"/>
      <c r="V28" s="21"/>
      <c r="W28" s="21">
        <v>130637503</v>
      </c>
      <c r="X28" s="21">
        <v>12056999</v>
      </c>
      <c r="Y28" s="21">
        <v>118580504</v>
      </c>
      <c r="Z28" s="6">
        <v>983.5</v>
      </c>
      <c r="AA28" s="19">
        <v>16076000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113262246</v>
      </c>
      <c r="D32" s="25">
        <f>SUM(D28:D31)</f>
        <v>0</v>
      </c>
      <c r="E32" s="26">
        <f t="shared" si="5"/>
        <v>16076000</v>
      </c>
      <c r="F32" s="27">
        <f t="shared" si="5"/>
        <v>16076000</v>
      </c>
      <c r="G32" s="27">
        <f t="shared" si="5"/>
        <v>1096747</v>
      </c>
      <c r="H32" s="27">
        <f t="shared" si="5"/>
        <v>1295926</v>
      </c>
      <c r="I32" s="27">
        <f t="shared" si="5"/>
        <v>117024272</v>
      </c>
      <c r="J32" s="27">
        <f t="shared" si="5"/>
        <v>119416945</v>
      </c>
      <c r="K32" s="27">
        <f t="shared" si="5"/>
        <v>2350008</v>
      </c>
      <c r="L32" s="27">
        <f t="shared" si="5"/>
        <v>3410705</v>
      </c>
      <c r="M32" s="27">
        <f t="shared" si="5"/>
        <v>2003111</v>
      </c>
      <c r="N32" s="27">
        <f t="shared" si="5"/>
        <v>7763824</v>
      </c>
      <c r="O32" s="27">
        <f t="shared" si="5"/>
        <v>1288924</v>
      </c>
      <c r="P32" s="27">
        <f t="shared" si="5"/>
        <v>1387797</v>
      </c>
      <c r="Q32" s="27">
        <f t="shared" si="5"/>
        <v>780013</v>
      </c>
      <c r="R32" s="27">
        <f t="shared" si="5"/>
        <v>3456734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130637503</v>
      </c>
      <c r="X32" s="27">
        <f t="shared" si="5"/>
        <v>12056999</v>
      </c>
      <c r="Y32" s="27">
        <f t="shared" si="5"/>
        <v>118580504</v>
      </c>
      <c r="Z32" s="13">
        <f>+IF(X32&lt;&gt;0,+(Y32/X32)*100,0)</f>
        <v>983.4993268225368</v>
      </c>
      <c r="AA32" s="31">
        <f>SUM(AA28:AA31)</f>
        <v>16076000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78530336</v>
      </c>
      <c r="D35" s="19"/>
      <c r="E35" s="20">
        <v>4900000</v>
      </c>
      <c r="F35" s="21">
        <v>6881000</v>
      </c>
      <c r="G35" s="21"/>
      <c r="H35" s="21">
        <v>944735</v>
      </c>
      <c r="I35" s="21">
        <v>79950456</v>
      </c>
      <c r="J35" s="21">
        <v>80895191</v>
      </c>
      <c r="K35" s="21">
        <v>850714</v>
      </c>
      <c r="L35" s="21">
        <v>1682402</v>
      </c>
      <c r="M35" s="21">
        <v>1353670</v>
      </c>
      <c r="N35" s="21">
        <v>3886786</v>
      </c>
      <c r="O35" s="21">
        <v>274575</v>
      </c>
      <c r="P35" s="21">
        <v>119355</v>
      </c>
      <c r="Q35" s="21">
        <v>467371</v>
      </c>
      <c r="R35" s="21">
        <v>861301</v>
      </c>
      <c r="S35" s="21"/>
      <c r="T35" s="21"/>
      <c r="U35" s="21"/>
      <c r="V35" s="21"/>
      <c r="W35" s="21">
        <v>85643278</v>
      </c>
      <c r="X35" s="21">
        <v>5160749</v>
      </c>
      <c r="Y35" s="21">
        <v>80482529</v>
      </c>
      <c r="Z35" s="6">
        <v>1559.51</v>
      </c>
      <c r="AA35" s="28">
        <v>6881000</v>
      </c>
    </row>
    <row r="36" spans="1:27" ht="13.5">
      <c r="A36" s="60" t="s">
        <v>62</v>
      </c>
      <c r="B36" s="10"/>
      <c r="C36" s="61">
        <f aca="true" t="shared" si="6" ref="C36:Y36">SUM(C32:C35)</f>
        <v>191792582</v>
      </c>
      <c r="D36" s="61">
        <f>SUM(D32:D35)</f>
        <v>0</v>
      </c>
      <c r="E36" s="62">
        <f t="shared" si="6"/>
        <v>20976000</v>
      </c>
      <c r="F36" s="63">
        <f t="shared" si="6"/>
        <v>22957000</v>
      </c>
      <c r="G36" s="63">
        <f t="shared" si="6"/>
        <v>1096747</v>
      </c>
      <c r="H36" s="63">
        <f t="shared" si="6"/>
        <v>2240661</v>
      </c>
      <c r="I36" s="63">
        <f t="shared" si="6"/>
        <v>196974728</v>
      </c>
      <c r="J36" s="63">
        <f t="shared" si="6"/>
        <v>200312136</v>
      </c>
      <c r="K36" s="63">
        <f t="shared" si="6"/>
        <v>3200722</v>
      </c>
      <c r="L36" s="63">
        <f t="shared" si="6"/>
        <v>5093107</v>
      </c>
      <c r="M36" s="63">
        <f t="shared" si="6"/>
        <v>3356781</v>
      </c>
      <c r="N36" s="63">
        <f t="shared" si="6"/>
        <v>11650610</v>
      </c>
      <c r="O36" s="63">
        <f t="shared" si="6"/>
        <v>1563499</v>
      </c>
      <c r="P36" s="63">
        <f t="shared" si="6"/>
        <v>1507152</v>
      </c>
      <c r="Q36" s="63">
        <f t="shared" si="6"/>
        <v>1247384</v>
      </c>
      <c r="R36" s="63">
        <f t="shared" si="6"/>
        <v>4318035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216280781</v>
      </c>
      <c r="X36" s="63">
        <f t="shared" si="6"/>
        <v>17217748</v>
      </c>
      <c r="Y36" s="63">
        <f t="shared" si="6"/>
        <v>199063033</v>
      </c>
      <c r="Z36" s="64">
        <f>+IF(X36&lt;&gt;0,+(Y36/X36)*100,0)</f>
        <v>1156.1502294028232</v>
      </c>
      <c r="AA36" s="65">
        <f>SUM(AA32:AA35)</f>
        <v>22957000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70052</v>
      </c>
      <c r="D5" s="16">
        <f>SUM(D6:D8)</f>
        <v>0</v>
      </c>
      <c r="E5" s="17">
        <f t="shared" si="0"/>
        <v>2962516</v>
      </c>
      <c r="F5" s="18">
        <f t="shared" si="0"/>
        <v>4437506</v>
      </c>
      <c r="G5" s="18">
        <f t="shared" si="0"/>
        <v>0</v>
      </c>
      <c r="H5" s="18">
        <f t="shared" si="0"/>
        <v>301100</v>
      </c>
      <c r="I5" s="18">
        <f t="shared" si="0"/>
        <v>376771</v>
      </c>
      <c r="J5" s="18">
        <f t="shared" si="0"/>
        <v>677871</v>
      </c>
      <c r="K5" s="18">
        <f t="shared" si="0"/>
        <v>41564</v>
      </c>
      <c r="L5" s="18">
        <f t="shared" si="0"/>
        <v>144100</v>
      </c>
      <c r="M5" s="18">
        <f t="shared" si="0"/>
        <v>0</v>
      </c>
      <c r="N5" s="18">
        <f t="shared" si="0"/>
        <v>185664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863535</v>
      </c>
      <c r="X5" s="18">
        <f t="shared" si="0"/>
        <v>2815412</v>
      </c>
      <c r="Y5" s="18">
        <f t="shared" si="0"/>
        <v>-1951877</v>
      </c>
      <c r="Z5" s="4">
        <f>+IF(X5&lt;&gt;0,+(Y5/X5)*100,0)</f>
        <v>-69.32829014012869</v>
      </c>
      <c r="AA5" s="16">
        <f>SUM(AA6:AA8)</f>
        <v>4437506</v>
      </c>
    </row>
    <row r="6" spans="1:27" ht="13.5">
      <c r="A6" s="5" t="s">
        <v>32</v>
      </c>
      <c r="B6" s="3"/>
      <c r="C6" s="19">
        <v>906542</v>
      </c>
      <c r="D6" s="19"/>
      <c r="E6" s="20">
        <v>30000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10500</v>
      </c>
      <c r="Y6" s="21">
        <v>-10500</v>
      </c>
      <c r="Z6" s="6">
        <v>-100</v>
      </c>
      <c r="AA6" s="28"/>
    </row>
    <row r="7" spans="1:27" ht="13.5">
      <c r="A7" s="5" t="s">
        <v>33</v>
      </c>
      <c r="B7" s="3"/>
      <c r="C7" s="22">
        <v>39347</v>
      </c>
      <c r="D7" s="22"/>
      <c r="E7" s="23">
        <v>2894512</v>
      </c>
      <c r="F7" s="24">
        <v>4399502</v>
      </c>
      <c r="G7" s="24"/>
      <c r="H7" s="24">
        <v>301100</v>
      </c>
      <c r="I7" s="24">
        <v>376771</v>
      </c>
      <c r="J7" s="24">
        <v>677871</v>
      </c>
      <c r="K7" s="24">
        <v>3614</v>
      </c>
      <c r="L7" s="24">
        <v>144100</v>
      </c>
      <c r="M7" s="24"/>
      <c r="N7" s="24">
        <v>147714</v>
      </c>
      <c r="O7" s="24"/>
      <c r="P7" s="24"/>
      <c r="Q7" s="24"/>
      <c r="R7" s="24"/>
      <c r="S7" s="24"/>
      <c r="T7" s="24"/>
      <c r="U7" s="24"/>
      <c r="V7" s="24"/>
      <c r="W7" s="24">
        <v>825585</v>
      </c>
      <c r="X7" s="24">
        <v>2776409</v>
      </c>
      <c r="Y7" s="24">
        <v>-1950824</v>
      </c>
      <c r="Z7" s="7">
        <v>-70.26</v>
      </c>
      <c r="AA7" s="29">
        <v>4399502</v>
      </c>
    </row>
    <row r="8" spans="1:27" ht="13.5">
      <c r="A8" s="5" t="s">
        <v>34</v>
      </c>
      <c r="B8" s="3"/>
      <c r="C8" s="19">
        <v>-875837</v>
      </c>
      <c r="D8" s="19"/>
      <c r="E8" s="20">
        <v>38004</v>
      </c>
      <c r="F8" s="21">
        <v>38004</v>
      </c>
      <c r="G8" s="21"/>
      <c r="H8" s="21"/>
      <c r="I8" s="21"/>
      <c r="J8" s="21"/>
      <c r="K8" s="21">
        <v>37950</v>
      </c>
      <c r="L8" s="21"/>
      <c r="M8" s="21"/>
      <c r="N8" s="21">
        <v>37950</v>
      </c>
      <c r="O8" s="21"/>
      <c r="P8" s="21"/>
      <c r="Q8" s="21"/>
      <c r="R8" s="21"/>
      <c r="S8" s="21"/>
      <c r="T8" s="21"/>
      <c r="U8" s="21"/>
      <c r="V8" s="21"/>
      <c r="W8" s="21">
        <v>37950</v>
      </c>
      <c r="X8" s="21">
        <v>28503</v>
      </c>
      <c r="Y8" s="21">
        <v>9447</v>
      </c>
      <c r="Z8" s="6">
        <v>33.14</v>
      </c>
      <c r="AA8" s="28">
        <v>38004</v>
      </c>
    </row>
    <row r="9" spans="1:27" ht="13.5">
      <c r="A9" s="2" t="s">
        <v>35</v>
      </c>
      <c r="B9" s="3"/>
      <c r="C9" s="16">
        <f aca="true" t="shared" si="1" ref="C9:Y9">SUM(C10:C14)</f>
        <v>13813128</v>
      </c>
      <c r="D9" s="16">
        <f>SUM(D10:D14)</f>
        <v>0</v>
      </c>
      <c r="E9" s="17">
        <f t="shared" si="1"/>
        <v>7727496</v>
      </c>
      <c r="F9" s="18">
        <f t="shared" si="1"/>
        <v>6798386</v>
      </c>
      <c r="G9" s="18">
        <f t="shared" si="1"/>
        <v>0</v>
      </c>
      <c r="H9" s="18">
        <f t="shared" si="1"/>
        <v>6957</v>
      </c>
      <c r="I9" s="18">
        <f t="shared" si="1"/>
        <v>352700</v>
      </c>
      <c r="J9" s="18">
        <f t="shared" si="1"/>
        <v>359657</v>
      </c>
      <c r="K9" s="18">
        <f t="shared" si="1"/>
        <v>257001</v>
      </c>
      <c r="L9" s="18">
        <f t="shared" si="1"/>
        <v>449861</v>
      </c>
      <c r="M9" s="18">
        <f t="shared" si="1"/>
        <v>493868</v>
      </c>
      <c r="N9" s="18">
        <f t="shared" si="1"/>
        <v>1200730</v>
      </c>
      <c r="O9" s="18">
        <f t="shared" si="1"/>
        <v>9110</v>
      </c>
      <c r="P9" s="18">
        <f t="shared" si="1"/>
        <v>1512563</v>
      </c>
      <c r="Q9" s="18">
        <f t="shared" si="1"/>
        <v>-460142</v>
      </c>
      <c r="R9" s="18">
        <f t="shared" si="1"/>
        <v>1061531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2621918</v>
      </c>
      <c r="X9" s="18">
        <f t="shared" si="1"/>
        <v>5423978</v>
      </c>
      <c r="Y9" s="18">
        <f t="shared" si="1"/>
        <v>-2802060</v>
      </c>
      <c r="Z9" s="4">
        <f>+IF(X9&lt;&gt;0,+(Y9/X9)*100,0)</f>
        <v>-51.66060776795186</v>
      </c>
      <c r="AA9" s="30">
        <f>SUM(AA10:AA14)</f>
        <v>6798386</v>
      </c>
    </row>
    <row r="10" spans="1:27" ht="13.5">
      <c r="A10" s="5" t="s">
        <v>36</v>
      </c>
      <c r="B10" s="3"/>
      <c r="C10" s="19">
        <v>79330</v>
      </c>
      <c r="D10" s="19"/>
      <c r="E10" s="20">
        <v>3227496</v>
      </c>
      <c r="F10" s="21">
        <v>2207081</v>
      </c>
      <c r="G10" s="21"/>
      <c r="H10" s="21">
        <v>6957</v>
      </c>
      <c r="I10" s="21">
        <v>79800</v>
      </c>
      <c r="J10" s="21">
        <v>86757</v>
      </c>
      <c r="K10" s="21">
        <v>165697</v>
      </c>
      <c r="L10" s="21">
        <v>19250</v>
      </c>
      <c r="M10" s="21">
        <v>132000</v>
      </c>
      <c r="N10" s="21">
        <v>316947</v>
      </c>
      <c r="O10" s="21">
        <v>9110</v>
      </c>
      <c r="P10" s="21">
        <v>392271</v>
      </c>
      <c r="Q10" s="21">
        <v>21400</v>
      </c>
      <c r="R10" s="21">
        <v>422781</v>
      </c>
      <c r="S10" s="21"/>
      <c r="T10" s="21"/>
      <c r="U10" s="21"/>
      <c r="V10" s="21"/>
      <c r="W10" s="21">
        <v>826485</v>
      </c>
      <c r="X10" s="21">
        <v>2012456</v>
      </c>
      <c r="Y10" s="21">
        <v>-1185971</v>
      </c>
      <c r="Z10" s="6">
        <v>-58.93</v>
      </c>
      <c r="AA10" s="28">
        <v>2207081</v>
      </c>
    </row>
    <row r="11" spans="1:27" ht="13.5">
      <c r="A11" s="5" t="s">
        <v>37</v>
      </c>
      <c r="B11" s="3"/>
      <c r="C11" s="19">
        <v>13733798</v>
      </c>
      <c r="D11" s="19"/>
      <c r="E11" s="20">
        <v>3000000</v>
      </c>
      <c r="F11" s="21">
        <v>3091305</v>
      </c>
      <c r="G11" s="21"/>
      <c r="H11" s="21"/>
      <c r="I11" s="21">
        <v>272900</v>
      </c>
      <c r="J11" s="21">
        <v>272900</v>
      </c>
      <c r="K11" s="21">
        <v>91304</v>
      </c>
      <c r="L11" s="21">
        <v>430611</v>
      </c>
      <c r="M11" s="21">
        <v>361868</v>
      </c>
      <c r="N11" s="21">
        <v>883783</v>
      </c>
      <c r="O11" s="21"/>
      <c r="P11" s="21">
        <v>1120292</v>
      </c>
      <c r="Q11" s="21">
        <v>-481542</v>
      </c>
      <c r="R11" s="21">
        <v>638750</v>
      </c>
      <c r="S11" s="21"/>
      <c r="T11" s="21"/>
      <c r="U11" s="21"/>
      <c r="V11" s="21"/>
      <c r="W11" s="21">
        <v>1795433</v>
      </c>
      <c r="X11" s="21">
        <v>2286522</v>
      </c>
      <c r="Y11" s="21">
        <v>-491089</v>
      </c>
      <c r="Z11" s="6">
        <v>-21.48</v>
      </c>
      <c r="AA11" s="28">
        <v>3091305</v>
      </c>
    </row>
    <row r="12" spans="1:27" ht="13.5">
      <c r="A12" s="5" t="s">
        <v>38</v>
      </c>
      <c r="B12" s="3"/>
      <c r="C12" s="19"/>
      <c r="D12" s="19"/>
      <c r="E12" s="20">
        <v>1500000</v>
      </c>
      <c r="F12" s="21">
        <v>1500000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1125000</v>
      </c>
      <c r="Y12" s="21">
        <v>-1125000</v>
      </c>
      <c r="Z12" s="6">
        <v>-100</v>
      </c>
      <c r="AA12" s="28">
        <v>1500000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11224463</v>
      </c>
      <c r="D15" s="16">
        <f>SUM(D16:D18)</f>
        <v>0</v>
      </c>
      <c r="E15" s="17">
        <f t="shared" si="2"/>
        <v>17164908</v>
      </c>
      <c r="F15" s="18">
        <f t="shared" si="2"/>
        <v>28428898</v>
      </c>
      <c r="G15" s="18">
        <f t="shared" si="2"/>
        <v>1618238</v>
      </c>
      <c r="H15" s="18">
        <f t="shared" si="2"/>
        <v>0</v>
      </c>
      <c r="I15" s="18">
        <f t="shared" si="2"/>
        <v>2589995</v>
      </c>
      <c r="J15" s="18">
        <f t="shared" si="2"/>
        <v>4208233</v>
      </c>
      <c r="K15" s="18">
        <f t="shared" si="2"/>
        <v>18662</v>
      </c>
      <c r="L15" s="18">
        <f t="shared" si="2"/>
        <v>779003</v>
      </c>
      <c r="M15" s="18">
        <f t="shared" si="2"/>
        <v>2524506</v>
      </c>
      <c r="N15" s="18">
        <f t="shared" si="2"/>
        <v>3322171</v>
      </c>
      <c r="O15" s="18">
        <f t="shared" si="2"/>
        <v>2191609</v>
      </c>
      <c r="P15" s="18">
        <f t="shared" si="2"/>
        <v>120000</v>
      </c>
      <c r="Q15" s="18">
        <f t="shared" si="2"/>
        <v>696926</v>
      </c>
      <c r="R15" s="18">
        <f t="shared" si="2"/>
        <v>3008535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10538939</v>
      </c>
      <c r="X15" s="18">
        <f t="shared" si="2"/>
        <v>17375745</v>
      </c>
      <c r="Y15" s="18">
        <f t="shared" si="2"/>
        <v>-6836806</v>
      </c>
      <c r="Z15" s="4">
        <f>+IF(X15&lt;&gt;0,+(Y15/X15)*100,0)</f>
        <v>-39.34683663923475</v>
      </c>
      <c r="AA15" s="30">
        <f>SUM(AA16:AA18)</f>
        <v>28428898</v>
      </c>
    </row>
    <row r="16" spans="1:27" ht="13.5">
      <c r="A16" s="5" t="s">
        <v>42</v>
      </c>
      <c r="B16" s="3"/>
      <c r="C16" s="19">
        <v>14299</v>
      </c>
      <c r="D16" s="19"/>
      <c r="E16" s="20">
        <v>139992</v>
      </c>
      <c r="F16" s="21">
        <v>139992</v>
      </c>
      <c r="G16" s="21"/>
      <c r="H16" s="21"/>
      <c r="I16" s="21"/>
      <c r="J16" s="21"/>
      <c r="K16" s="21"/>
      <c r="L16" s="21">
        <v>19250</v>
      </c>
      <c r="M16" s="21"/>
      <c r="N16" s="21">
        <v>19250</v>
      </c>
      <c r="O16" s="21"/>
      <c r="P16" s="21"/>
      <c r="Q16" s="21"/>
      <c r="R16" s="21"/>
      <c r="S16" s="21"/>
      <c r="T16" s="21"/>
      <c r="U16" s="21"/>
      <c r="V16" s="21"/>
      <c r="W16" s="21">
        <v>19250</v>
      </c>
      <c r="X16" s="21">
        <v>104994</v>
      </c>
      <c r="Y16" s="21">
        <v>-85744</v>
      </c>
      <c r="Z16" s="6">
        <v>-81.67</v>
      </c>
      <c r="AA16" s="28">
        <v>139992</v>
      </c>
    </row>
    <row r="17" spans="1:27" ht="13.5">
      <c r="A17" s="5" t="s">
        <v>43</v>
      </c>
      <c r="B17" s="3"/>
      <c r="C17" s="19">
        <v>11210164</v>
      </c>
      <c r="D17" s="19"/>
      <c r="E17" s="20">
        <v>17024916</v>
      </c>
      <c r="F17" s="21">
        <v>28288906</v>
      </c>
      <c r="G17" s="21">
        <v>1618238</v>
      </c>
      <c r="H17" s="21"/>
      <c r="I17" s="21">
        <v>2589995</v>
      </c>
      <c r="J17" s="21">
        <v>4208233</v>
      </c>
      <c r="K17" s="21">
        <v>18662</v>
      </c>
      <c r="L17" s="21">
        <v>759753</v>
      </c>
      <c r="M17" s="21">
        <v>2524506</v>
      </c>
      <c r="N17" s="21">
        <v>3302921</v>
      </c>
      <c r="O17" s="21">
        <v>2191609</v>
      </c>
      <c r="P17" s="21">
        <v>120000</v>
      </c>
      <c r="Q17" s="21">
        <v>696926</v>
      </c>
      <c r="R17" s="21">
        <v>3008535</v>
      </c>
      <c r="S17" s="21"/>
      <c r="T17" s="21"/>
      <c r="U17" s="21"/>
      <c r="V17" s="21"/>
      <c r="W17" s="21">
        <v>10519689</v>
      </c>
      <c r="X17" s="21">
        <v>17270751</v>
      </c>
      <c r="Y17" s="21">
        <v>-6751062</v>
      </c>
      <c r="Z17" s="6">
        <v>-39.09</v>
      </c>
      <c r="AA17" s="28">
        <v>28288906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25107643</v>
      </c>
      <c r="D25" s="50">
        <f>+D5+D9+D15+D19+D24</f>
        <v>0</v>
      </c>
      <c r="E25" s="51">
        <f t="shared" si="4"/>
        <v>27854920</v>
      </c>
      <c r="F25" s="52">
        <f t="shared" si="4"/>
        <v>39664790</v>
      </c>
      <c r="G25" s="52">
        <f t="shared" si="4"/>
        <v>1618238</v>
      </c>
      <c r="H25" s="52">
        <f t="shared" si="4"/>
        <v>308057</v>
      </c>
      <c r="I25" s="52">
        <f t="shared" si="4"/>
        <v>3319466</v>
      </c>
      <c r="J25" s="52">
        <f t="shared" si="4"/>
        <v>5245761</v>
      </c>
      <c r="K25" s="52">
        <f t="shared" si="4"/>
        <v>317227</v>
      </c>
      <c r="L25" s="52">
        <f t="shared" si="4"/>
        <v>1372964</v>
      </c>
      <c r="M25" s="52">
        <f t="shared" si="4"/>
        <v>3018374</v>
      </c>
      <c r="N25" s="52">
        <f t="shared" si="4"/>
        <v>4708565</v>
      </c>
      <c r="O25" s="52">
        <f t="shared" si="4"/>
        <v>2200719</v>
      </c>
      <c r="P25" s="52">
        <f t="shared" si="4"/>
        <v>1632563</v>
      </c>
      <c r="Q25" s="52">
        <f t="shared" si="4"/>
        <v>236784</v>
      </c>
      <c r="R25" s="52">
        <f t="shared" si="4"/>
        <v>4070066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14024392</v>
      </c>
      <c r="X25" s="52">
        <f t="shared" si="4"/>
        <v>25615135</v>
      </c>
      <c r="Y25" s="52">
        <f t="shared" si="4"/>
        <v>-11590743</v>
      </c>
      <c r="Z25" s="53">
        <f>+IF(X25&lt;&gt;0,+(Y25/X25)*100,0)</f>
        <v>-45.24958779252969</v>
      </c>
      <c r="AA25" s="54">
        <f>+AA5+AA9+AA15+AA19+AA24</f>
        <v>39664790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15703872</v>
      </c>
      <c r="D28" s="19"/>
      <c r="E28" s="20">
        <v>15819923</v>
      </c>
      <c r="F28" s="21">
        <v>15819923</v>
      </c>
      <c r="G28" s="21">
        <v>1618238</v>
      </c>
      <c r="H28" s="21"/>
      <c r="I28" s="21">
        <v>2199287</v>
      </c>
      <c r="J28" s="21">
        <v>3817525</v>
      </c>
      <c r="K28" s="21"/>
      <c r="L28" s="21">
        <v>1190364</v>
      </c>
      <c r="M28" s="21">
        <v>2278606</v>
      </c>
      <c r="N28" s="21">
        <v>3468970</v>
      </c>
      <c r="O28" s="21">
        <v>2063596</v>
      </c>
      <c r="P28" s="21">
        <v>1120292</v>
      </c>
      <c r="Q28" s="21">
        <v>-187130</v>
      </c>
      <c r="R28" s="21">
        <v>2996758</v>
      </c>
      <c r="S28" s="21"/>
      <c r="T28" s="21"/>
      <c r="U28" s="21"/>
      <c r="V28" s="21"/>
      <c r="W28" s="21">
        <v>10283253</v>
      </c>
      <c r="X28" s="21">
        <v>11439947</v>
      </c>
      <c r="Y28" s="21">
        <v>-1156694</v>
      </c>
      <c r="Z28" s="6">
        <v>-10.11</v>
      </c>
      <c r="AA28" s="19">
        <v>15819923</v>
      </c>
    </row>
    <row r="29" spans="1:27" ht="13.5">
      <c r="A29" s="56" t="s">
        <v>55</v>
      </c>
      <c r="B29" s="3"/>
      <c r="C29" s="19">
        <v>60000</v>
      </c>
      <c r="D29" s="19"/>
      <c r="E29" s="20">
        <v>2345004</v>
      </c>
      <c r="F29" s="21">
        <v>12353008</v>
      </c>
      <c r="G29" s="21"/>
      <c r="H29" s="21"/>
      <c r="I29" s="21">
        <v>656108</v>
      </c>
      <c r="J29" s="21">
        <v>656108</v>
      </c>
      <c r="K29" s="21">
        <v>113699</v>
      </c>
      <c r="L29" s="21"/>
      <c r="M29" s="21">
        <v>607768</v>
      </c>
      <c r="N29" s="21">
        <v>721467</v>
      </c>
      <c r="O29" s="21">
        <v>91680</v>
      </c>
      <c r="P29" s="21">
        <v>34523</v>
      </c>
      <c r="Q29" s="21">
        <v>419614</v>
      </c>
      <c r="R29" s="21">
        <v>545817</v>
      </c>
      <c r="S29" s="21"/>
      <c r="T29" s="21"/>
      <c r="U29" s="21"/>
      <c r="V29" s="21"/>
      <c r="W29" s="21">
        <v>1923392</v>
      </c>
      <c r="X29" s="21">
        <v>5761955</v>
      </c>
      <c r="Y29" s="21">
        <v>-3838563</v>
      </c>
      <c r="Z29" s="6">
        <v>-66.62</v>
      </c>
      <c r="AA29" s="28">
        <v>12353008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15763872</v>
      </c>
      <c r="D32" s="25">
        <f>SUM(D28:D31)</f>
        <v>0</v>
      </c>
      <c r="E32" s="26">
        <f t="shared" si="5"/>
        <v>18164927</v>
      </c>
      <c r="F32" s="27">
        <f t="shared" si="5"/>
        <v>28172931</v>
      </c>
      <c r="G32" s="27">
        <f t="shared" si="5"/>
        <v>1618238</v>
      </c>
      <c r="H32" s="27">
        <f t="shared" si="5"/>
        <v>0</v>
      </c>
      <c r="I32" s="27">
        <f t="shared" si="5"/>
        <v>2855395</v>
      </c>
      <c r="J32" s="27">
        <f t="shared" si="5"/>
        <v>4473633</v>
      </c>
      <c r="K32" s="27">
        <f t="shared" si="5"/>
        <v>113699</v>
      </c>
      <c r="L32" s="27">
        <f t="shared" si="5"/>
        <v>1190364</v>
      </c>
      <c r="M32" s="27">
        <f t="shared" si="5"/>
        <v>2886374</v>
      </c>
      <c r="N32" s="27">
        <f t="shared" si="5"/>
        <v>4190437</v>
      </c>
      <c r="O32" s="27">
        <f t="shared" si="5"/>
        <v>2155276</v>
      </c>
      <c r="P32" s="27">
        <f t="shared" si="5"/>
        <v>1154815</v>
      </c>
      <c r="Q32" s="27">
        <f t="shared" si="5"/>
        <v>232484</v>
      </c>
      <c r="R32" s="27">
        <f t="shared" si="5"/>
        <v>3542575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12206645</v>
      </c>
      <c r="X32" s="27">
        <f t="shared" si="5"/>
        <v>17201902</v>
      </c>
      <c r="Y32" s="27">
        <f t="shared" si="5"/>
        <v>-4995257</v>
      </c>
      <c r="Z32" s="13">
        <f>+IF(X32&lt;&gt;0,+(Y32/X32)*100,0)</f>
        <v>-29.03898068946097</v>
      </c>
      <c r="AA32" s="31">
        <f>SUM(AA28:AA31)</f>
        <v>28172931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259245</v>
      </c>
      <c r="D35" s="19"/>
      <c r="E35" s="20">
        <v>7990012</v>
      </c>
      <c r="F35" s="21">
        <v>9230573</v>
      </c>
      <c r="G35" s="21"/>
      <c r="H35" s="21">
        <v>308057</v>
      </c>
      <c r="I35" s="21">
        <v>464071</v>
      </c>
      <c r="J35" s="21">
        <v>772128</v>
      </c>
      <c r="K35" s="21">
        <v>112224</v>
      </c>
      <c r="L35" s="21">
        <v>182600</v>
      </c>
      <c r="M35" s="21">
        <v>132000</v>
      </c>
      <c r="N35" s="21">
        <v>426824</v>
      </c>
      <c r="O35" s="21">
        <v>6945</v>
      </c>
      <c r="P35" s="21">
        <v>477748</v>
      </c>
      <c r="Q35" s="21">
        <v>4000</v>
      </c>
      <c r="R35" s="21">
        <v>488693</v>
      </c>
      <c r="S35" s="21"/>
      <c r="T35" s="21"/>
      <c r="U35" s="21"/>
      <c r="V35" s="21"/>
      <c r="W35" s="21">
        <v>1687645</v>
      </c>
      <c r="X35" s="21">
        <v>6488730</v>
      </c>
      <c r="Y35" s="21">
        <v>-4801085</v>
      </c>
      <c r="Z35" s="6">
        <v>-73.99</v>
      </c>
      <c r="AA35" s="28">
        <v>9230573</v>
      </c>
    </row>
    <row r="36" spans="1:27" ht="13.5">
      <c r="A36" s="60" t="s">
        <v>62</v>
      </c>
      <c r="B36" s="10"/>
      <c r="C36" s="61">
        <f aca="true" t="shared" si="6" ref="C36:Y36">SUM(C32:C35)</f>
        <v>16023117</v>
      </c>
      <c r="D36" s="61">
        <f>SUM(D32:D35)</f>
        <v>0</v>
      </c>
      <c r="E36" s="62">
        <f t="shared" si="6"/>
        <v>26154939</v>
      </c>
      <c r="F36" s="63">
        <f t="shared" si="6"/>
        <v>37403504</v>
      </c>
      <c r="G36" s="63">
        <f t="shared" si="6"/>
        <v>1618238</v>
      </c>
      <c r="H36" s="63">
        <f t="shared" si="6"/>
        <v>308057</v>
      </c>
      <c r="I36" s="63">
        <f t="shared" si="6"/>
        <v>3319466</v>
      </c>
      <c r="J36" s="63">
        <f t="shared" si="6"/>
        <v>5245761</v>
      </c>
      <c r="K36" s="63">
        <f t="shared" si="6"/>
        <v>225923</v>
      </c>
      <c r="L36" s="63">
        <f t="shared" si="6"/>
        <v>1372964</v>
      </c>
      <c r="M36" s="63">
        <f t="shared" si="6"/>
        <v>3018374</v>
      </c>
      <c r="N36" s="63">
        <f t="shared" si="6"/>
        <v>4617261</v>
      </c>
      <c r="O36" s="63">
        <f t="shared" si="6"/>
        <v>2162221</v>
      </c>
      <c r="P36" s="63">
        <f t="shared" si="6"/>
        <v>1632563</v>
      </c>
      <c r="Q36" s="63">
        <f t="shared" si="6"/>
        <v>236484</v>
      </c>
      <c r="R36" s="63">
        <f t="shared" si="6"/>
        <v>4031268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13894290</v>
      </c>
      <c r="X36" s="63">
        <f t="shared" si="6"/>
        <v>23690632</v>
      </c>
      <c r="Y36" s="63">
        <f t="shared" si="6"/>
        <v>-9796342</v>
      </c>
      <c r="Z36" s="64">
        <f>+IF(X36&lt;&gt;0,+(Y36/X36)*100,0)</f>
        <v>-41.35112140528797</v>
      </c>
      <c r="AA36" s="65">
        <f>SUM(AA32:AA35)</f>
        <v>37403504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-2700877</v>
      </c>
      <c r="D5" s="16">
        <f>SUM(D6:D8)</f>
        <v>0</v>
      </c>
      <c r="E5" s="17">
        <f t="shared" si="0"/>
        <v>0</v>
      </c>
      <c r="F5" s="18">
        <f t="shared" si="0"/>
        <v>7300200</v>
      </c>
      <c r="G5" s="18">
        <f t="shared" si="0"/>
        <v>0</v>
      </c>
      <c r="H5" s="18">
        <f t="shared" si="0"/>
        <v>0</v>
      </c>
      <c r="I5" s="18">
        <f t="shared" si="0"/>
        <v>77360424</v>
      </c>
      <c r="J5" s="18">
        <f t="shared" si="0"/>
        <v>77360424</v>
      </c>
      <c r="K5" s="18">
        <f t="shared" si="0"/>
        <v>0</v>
      </c>
      <c r="L5" s="18">
        <f t="shared" si="0"/>
        <v>0</v>
      </c>
      <c r="M5" s="18">
        <f t="shared" si="0"/>
        <v>77360424</v>
      </c>
      <c r="N5" s="18">
        <f t="shared" si="0"/>
        <v>77360424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154720848</v>
      </c>
      <c r="X5" s="18">
        <f t="shared" si="0"/>
        <v>5475147</v>
      </c>
      <c r="Y5" s="18">
        <f t="shared" si="0"/>
        <v>149245701</v>
      </c>
      <c r="Z5" s="4">
        <f>+IF(X5&lt;&gt;0,+(Y5/X5)*100,0)</f>
        <v>2725.875688817122</v>
      </c>
      <c r="AA5" s="16">
        <f>SUM(AA6:AA8)</f>
        <v>7300200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>
        <v>4000</v>
      </c>
      <c r="J6" s="21">
        <v>4000</v>
      </c>
      <c r="K6" s="21"/>
      <c r="L6" s="21"/>
      <c r="M6" s="21">
        <v>4000</v>
      </c>
      <c r="N6" s="21">
        <v>4000</v>
      </c>
      <c r="O6" s="21"/>
      <c r="P6" s="21"/>
      <c r="Q6" s="21"/>
      <c r="R6" s="21"/>
      <c r="S6" s="21"/>
      <c r="T6" s="21"/>
      <c r="U6" s="21"/>
      <c r="V6" s="21"/>
      <c r="W6" s="21">
        <v>8000</v>
      </c>
      <c r="X6" s="21"/>
      <c r="Y6" s="21">
        <v>8000</v>
      </c>
      <c r="Z6" s="6"/>
      <c r="AA6" s="28"/>
    </row>
    <row r="7" spans="1:27" ht="13.5">
      <c r="A7" s="5" t="s">
        <v>33</v>
      </c>
      <c r="B7" s="3"/>
      <c r="C7" s="22">
        <v>-2700877</v>
      </c>
      <c r="D7" s="22"/>
      <c r="E7" s="23"/>
      <c r="F7" s="24">
        <v>7300200</v>
      </c>
      <c r="G7" s="24"/>
      <c r="H7" s="24"/>
      <c r="I7" s="24">
        <v>77356424</v>
      </c>
      <c r="J7" s="24">
        <v>77356424</v>
      </c>
      <c r="K7" s="24"/>
      <c r="L7" s="24"/>
      <c r="M7" s="24">
        <v>77356424</v>
      </c>
      <c r="N7" s="24">
        <v>77356424</v>
      </c>
      <c r="O7" s="24"/>
      <c r="P7" s="24"/>
      <c r="Q7" s="24"/>
      <c r="R7" s="24"/>
      <c r="S7" s="24"/>
      <c r="T7" s="24"/>
      <c r="U7" s="24"/>
      <c r="V7" s="24"/>
      <c r="W7" s="24">
        <v>154712848</v>
      </c>
      <c r="X7" s="24">
        <v>5475147</v>
      </c>
      <c r="Y7" s="24">
        <v>149237701</v>
      </c>
      <c r="Z7" s="7">
        <v>2725.73</v>
      </c>
      <c r="AA7" s="29">
        <v>7300200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5290000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3967501</v>
      </c>
      <c r="Y9" s="18">
        <f t="shared" si="1"/>
        <v>-3967501</v>
      </c>
      <c r="Z9" s="4">
        <f>+IF(X9&lt;&gt;0,+(Y9/X9)*100,0)</f>
        <v>-100</v>
      </c>
      <c r="AA9" s="30">
        <f>SUM(AA10:AA14)</f>
        <v>5290000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>
        <v>5290000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3967501</v>
      </c>
      <c r="Y12" s="21">
        <v>-3967501</v>
      </c>
      <c r="Z12" s="6">
        <v>-100</v>
      </c>
      <c r="AA12" s="28">
        <v>5290000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682410</v>
      </c>
      <c r="G15" s="18">
        <f t="shared" si="2"/>
        <v>0</v>
      </c>
      <c r="H15" s="18">
        <f t="shared" si="2"/>
        <v>0</v>
      </c>
      <c r="I15" s="18">
        <f t="shared" si="2"/>
        <v>2970350</v>
      </c>
      <c r="J15" s="18">
        <f t="shared" si="2"/>
        <v>2970350</v>
      </c>
      <c r="K15" s="18">
        <f t="shared" si="2"/>
        <v>0</v>
      </c>
      <c r="L15" s="18">
        <f t="shared" si="2"/>
        <v>0</v>
      </c>
      <c r="M15" s="18">
        <f t="shared" si="2"/>
        <v>2970350</v>
      </c>
      <c r="N15" s="18">
        <f t="shared" si="2"/>
        <v>2970350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5940700</v>
      </c>
      <c r="X15" s="18">
        <f t="shared" si="2"/>
        <v>511806</v>
      </c>
      <c r="Y15" s="18">
        <f t="shared" si="2"/>
        <v>5428894</v>
      </c>
      <c r="Z15" s="4">
        <f>+IF(X15&lt;&gt;0,+(Y15/X15)*100,0)</f>
        <v>1060.732777654033</v>
      </c>
      <c r="AA15" s="30">
        <f>SUM(AA16:AA18)</f>
        <v>682410</v>
      </c>
    </row>
    <row r="16" spans="1:27" ht="13.5">
      <c r="A16" s="5" t="s">
        <v>42</v>
      </c>
      <c r="B16" s="3"/>
      <c r="C16" s="19"/>
      <c r="D16" s="19"/>
      <c r="E16" s="20"/>
      <c r="F16" s="21">
        <v>682410</v>
      </c>
      <c r="G16" s="21"/>
      <c r="H16" s="21"/>
      <c r="I16" s="21">
        <v>2970350</v>
      </c>
      <c r="J16" s="21">
        <v>2970350</v>
      </c>
      <c r="K16" s="21"/>
      <c r="L16" s="21"/>
      <c r="M16" s="21">
        <v>2970350</v>
      </c>
      <c r="N16" s="21">
        <v>2970350</v>
      </c>
      <c r="O16" s="21"/>
      <c r="P16" s="21"/>
      <c r="Q16" s="21"/>
      <c r="R16" s="21"/>
      <c r="S16" s="21"/>
      <c r="T16" s="21"/>
      <c r="U16" s="21"/>
      <c r="V16" s="21"/>
      <c r="W16" s="21">
        <v>5940700</v>
      </c>
      <c r="X16" s="21">
        <v>511806</v>
      </c>
      <c r="Y16" s="21">
        <v>5428894</v>
      </c>
      <c r="Z16" s="6">
        <v>1060.73</v>
      </c>
      <c r="AA16" s="28">
        <v>682410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37923478</v>
      </c>
      <c r="D19" s="16">
        <f>SUM(D20:D23)</f>
        <v>0</v>
      </c>
      <c r="E19" s="17">
        <f t="shared" si="3"/>
        <v>171944000</v>
      </c>
      <c r="F19" s="18">
        <f t="shared" si="3"/>
        <v>225912625</v>
      </c>
      <c r="G19" s="18">
        <f t="shared" si="3"/>
        <v>15028261</v>
      </c>
      <c r="H19" s="18">
        <f t="shared" si="3"/>
        <v>6998179</v>
      </c>
      <c r="I19" s="18">
        <f t="shared" si="3"/>
        <v>2924946542</v>
      </c>
      <c r="J19" s="18">
        <f t="shared" si="3"/>
        <v>2946972982</v>
      </c>
      <c r="K19" s="18">
        <f t="shared" si="3"/>
        <v>11496560</v>
      </c>
      <c r="L19" s="18">
        <f t="shared" si="3"/>
        <v>14425208</v>
      </c>
      <c r="M19" s="18">
        <f t="shared" si="3"/>
        <v>2968115770</v>
      </c>
      <c r="N19" s="18">
        <f t="shared" si="3"/>
        <v>2994037538</v>
      </c>
      <c r="O19" s="18">
        <f t="shared" si="3"/>
        <v>5507157</v>
      </c>
      <c r="P19" s="18">
        <f t="shared" si="3"/>
        <v>9775012</v>
      </c>
      <c r="Q19" s="18">
        <f t="shared" si="3"/>
        <v>9775012</v>
      </c>
      <c r="R19" s="18">
        <f t="shared" si="3"/>
        <v>25057181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5966067701</v>
      </c>
      <c r="X19" s="18">
        <f t="shared" si="3"/>
        <v>169434472</v>
      </c>
      <c r="Y19" s="18">
        <f t="shared" si="3"/>
        <v>5796633229</v>
      </c>
      <c r="Z19" s="4">
        <f>+IF(X19&lt;&gt;0,+(Y19/X19)*100,0)</f>
        <v>3421.1652213252096</v>
      </c>
      <c r="AA19" s="30">
        <f>SUM(AA20:AA23)</f>
        <v>225912625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37923478</v>
      </c>
      <c r="D21" s="19"/>
      <c r="E21" s="20">
        <v>171944000</v>
      </c>
      <c r="F21" s="21">
        <v>225912625</v>
      </c>
      <c r="G21" s="21">
        <v>15028261</v>
      </c>
      <c r="H21" s="21">
        <v>6998179</v>
      </c>
      <c r="I21" s="21">
        <v>2071978450</v>
      </c>
      <c r="J21" s="21">
        <v>2094004890</v>
      </c>
      <c r="K21" s="21">
        <v>11496560</v>
      </c>
      <c r="L21" s="21">
        <v>14425208</v>
      </c>
      <c r="M21" s="21">
        <v>2114915056</v>
      </c>
      <c r="N21" s="21">
        <v>2140836824</v>
      </c>
      <c r="O21" s="21">
        <v>5507157</v>
      </c>
      <c r="P21" s="21">
        <v>9775012</v>
      </c>
      <c r="Q21" s="21">
        <v>9775012</v>
      </c>
      <c r="R21" s="21">
        <v>25057181</v>
      </c>
      <c r="S21" s="21"/>
      <c r="T21" s="21"/>
      <c r="U21" s="21"/>
      <c r="V21" s="21"/>
      <c r="W21" s="21">
        <v>4259898895</v>
      </c>
      <c r="X21" s="21">
        <v>169434472</v>
      </c>
      <c r="Y21" s="21">
        <v>4090464423</v>
      </c>
      <c r="Z21" s="6">
        <v>2414.19</v>
      </c>
      <c r="AA21" s="28">
        <v>225912625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>
        <v>852968092</v>
      </c>
      <c r="J22" s="24">
        <v>852968092</v>
      </c>
      <c r="K22" s="24"/>
      <c r="L22" s="24"/>
      <c r="M22" s="24">
        <v>853200714</v>
      </c>
      <c r="N22" s="24">
        <v>853200714</v>
      </c>
      <c r="O22" s="24"/>
      <c r="P22" s="24"/>
      <c r="Q22" s="24"/>
      <c r="R22" s="24"/>
      <c r="S22" s="24"/>
      <c r="T22" s="24"/>
      <c r="U22" s="24"/>
      <c r="V22" s="24"/>
      <c r="W22" s="24">
        <v>1706168806</v>
      </c>
      <c r="X22" s="24"/>
      <c r="Y22" s="24">
        <v>1706168806</v>
      </c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35222601</v>
      </c>
      <c r="D25" s="50">
        <f>+D5+D9+D15+D19+D24</f>
        <v>0</v>
      </c>
      <c r="E25" s="51">
        <f t="shared" si="4"/>
        <v>171944000</v>
      </c>
      <c r="F25" s="52">
        <f t="shared" si="4"/>
        <v>239185235</v>
      </c>
      <c r="G25" s="52">
        <f t="shared" si="4"/>
        <v>15028261</v>
      </c>
      <c r="H25" s="52">
        <f t="shared" si="4"/>
        <v>6998179</v>
      </c>
      <c r="I25" s="52">
        <f t="shared" si="4"/>
        <v>3005277316</v>
      </c>
      <c r="J25" s="52">
        <f t="shared" si="4"/>
        <v>3027303756</v>
      </c>
      <c r="K25" s="52">
        <f t="shared" si="4"/>
        <v>11496560</v>
      </c>
      <c r="L25" s="52">
        <f t="shared" si="4"/>
        <v>14425208</v>
      </c>
      <c r="M25" s="52">
        <f t="shared" si="4"/>
        <v>3048446544</v>
      </c>
      <c r="N25" s="52">
        <f t="shared" si="4"/>
        <v>3074368312</v>
      </c>
      <c r="O25" s="52">
        <f t="shared" si="4"/>
        <v>5507157</v>
      </c>
      <c r="P25" s="52">
        <f t="shared" si="4"/>
        <v>9775012</v>
      </c>
      <c r="Q25" s="52">
        <f t="shared" si="4"/>
        <v>9775012</v>
      </c>
      <c r="R25" s="52">
        <f t="shared" si="4"/>
        <v>25057181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6126729249</v>
      </c>
      <c r="X25" s="52">
        <f t="shared" si="4"/>
        <v>179388926</v>
      </c>
      <c r="Y25" s="52">
        <f t="shared" si="4"/>
        <v>5947340323</v>
      </c>
      <c r="Z25" s="53">
        <f>+IF(X25&lt;&gt;0,+(Y25/X25)*100,0)</f>
        <v>3315.333033991184</v>
      </c>
      <c r="AA25" s="54">
        <f>+AA5+AA9+AA15+AA19+AA24</f>
        <v>239185235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29703286</v>
      </c>
      <c r="D28" s="19"/>
      <c r="E28" s="20">
        <v>171944000</v>
      </c>
      <c r="F28" s="21">
        <v>225912625</v>
      </c>
      <c r="G28" s="21">
        <v>10922735</v>
      </c>
      <c r="H28" s="21">
        <v>6998179</v>
      </c>
      <c r="I28" s="21">
        <v>2914131844</v>
      </c>
      <c r="J28" s="21">
        <v>2932052758</v>
      </c>
      <c r="K28" s="21">
        <v>11496560</v>
      </c>
      <c r="L28" s="21">
        <v>14425208</v>
      </c>
      <c r="M28" s="21">
        <v>2957301072</v>
      </c>
      <c r="N28" s="21">
        <v>2983222840</v>
      </c>
      <c r="O28" s="21">
        <v>5507157</v>
      </c>
      <c r="P28" s="21">
        <v>9775012</v>
      </c>
      <c r="Q28" s="21">
        <v>9775012</v>
      </c>
      <c r="R28" s="21">
        <v>25057181</v>
      </c>
      <c r="S28" s="21"/>
      <c r="T28" s="21"/>
      <c r="U28" s="21"/>
      <c r="V28" s="21"/>
      <c r="W28" s="21">
        <v>5940332779</v>
      </c>
      <c r="X28" s="21">
        <v>169434472</v>
      </c>
      <c r="Y28" s="21">
        <v>5770898307</v>
      </c>
      <c r="Z28" s="6">
        <v>3405.98</v>
      </c>
      <c r="AA28" s="19">
        <v>225912625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29703286</v>
      </c>
      <c r="D32" s="25">
        <f>SUM(D28:D31)</f>
        <v>0</v>
      </c>
      <c r="E32" s="26">
        <f t="shared" si="5"/>
        <v>171944000</v>
      </c>
      <c r="F32" s="27">
        <f t="shared" si="5"/>
        <v>225912625</v>
      </c>
      <c r="G32" s="27">
        <f t="shared" si="5"/>
        <v>10922735</v>
      </c>
      <c r="H32" s="27">
        <f t="shared" si="5"/>
        <v>6998179</v>
      </c>
      <c r="I32" s="27">
        <f t="shared" si="5"/>
        <v>2914131844</v>
      </c>
      <c r="J32" s="27">
        <f t="shared" si="5"/>
        <v>2932052758</v>
      </c>
      <c r="K32" s="27">
        <f t="shared" si="5"/>
        <v>11496560</v>
      </c>
      <c r="L32" s="27">
        <f t="shared" si="5"/>
        <v>14425208</v>
      </c>
      <c r="M32" s="27">
        <f t="shared" si="5"/>
        <v>2957301072</v>
      </c>
      <c r="N32" s="27">
        <f t="shared" si="5"/>
        <v>2983222840</v>
      </c>
      <c r="O32" s="27">
        <f t="shared" si="5"/>
        <v>5507157</v>
      </c>
      <c r="P32" s="27">
        <f t="shared" si="5"/>
        <v>9775012</v>
      </c>
      <c r="Q32" s="27">
        <f t="shared" si="5"/>
        <v>9775012</v>
      </c>
      <c r="R32" s="27">
        <f t="shared" si="5"/>
        <v>25057181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5940332779</v>
      </c>
      <c r="X32" s="27">
        <f t="shared" si="5"/>
        <v>169434472</v>
      </c>
      <c r="Y32" s="27">
        <f t="shared" si="5"/>
        <v>5770898307</v>
      </c>
      <c r="Z32" s="13">
        <f>+IF(X32&lt;&gt;0,+(Y32/X32)*100,0)</f>
        <v>3405.9765045922886</v>
      </c>
      <c r="AA32" s="31">
        <f>SUM(AA28:AA31)</f>
        <v>225912625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>
        <v>4105526</v>
      </c>
      <c r="H34" s="21"/>
      <c r="I34" s="21"/>
      <c r="J34" s="21">
        <v>4105526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4105526</v>
      </c>
      <c r="X34" s="21"/>
      <c r="Y34" s="21">
        <v>4105526</v>
      </c>
      <c r="Z34" s="6"/>
      <c r="AA34" s="28"/>
    </row>
    <row r="35" spans="1:27" ht="13.5">
      <c r="A35" s="59" t="s">
        <v>61</v>
      </c>
      <c r="B35" s="3"/>
      <c r="C35" s="19">
        <v>-2700877</v>
      </c>
      <c r="D35" s="19"/>
      <c r="E35" s="20"/>
      <c r="F35" s="21">
        <v>7136210</v>
      </c>
      <c r="G35" s="21"/>
      <c r="H35" s="21"/>
      <c r="I35" s="21">
        <v>80330774</v>
      </c>
      <c r="J35" s="21">
        <v>80330774</v>
      </c>
      <c r="K35" s="21"/>
      <c r="L35" s="21"/>
      <c r="M35" s="21">
        <v>80330774</v>
      </c>
      <c r="N35" s="21">
        <v>80330774</v>
      </c>
      <c r="O35" s="21"/>
      <c r="P35" s="21"/>
      <c r="Q35" s="21"/>
      <c r="R35" s="21"/>
      <c r="S35" s="21"/>
      <c r="T35" s="21"/>
      <c r="U35" s="21"/>
      <c r="V35" s="21"/>
      <c r="W35" s="21">
        <v>160661548</v>
      </c>
      <c r="X35" s="21">
        <v>5352155</v>
      </c>
      <c r="Y35" s="21">
        <v>155309393</v>
      </c>
      <c r="Z35" s="6">
        <v>2901.81</v>
      </c>
      <c r="AA35" s="28">
        <v>7136210</v>
      </c>
    </row>
    <row r="36" spans="1:27" ht="13.5">
      <c r="A36" s="60" t="s">
        <v>62</v>
      </c>
      <c r="B36" s="10"/>
      <c r="C36" s="61">
        <f aca="true" t="shared" si="6" ref="C36:Y36">SUM(C32:C35)</f>
        <v>27002409</v>
      </c>
      <c r="D36" s="61">
        <f>SUM(D32:D35)</f>
        <v>0</v>
      </c>
      <c r="E36" s="62">
        <f t="shared" si="6"/>
        <v>171944000</v>
      </c>
      <c r="F36" s="63">
        <f t="shared" si="6"/>
        <v>233048835</v>
      </c>
      <c r="G36" s="63">
        <f t="shared" si="6"/>
        <v>15028261</v>
      </c>
      <c r="H36" s="63">
        <f t="shared" si="6"/>
        <v>6998179</v>
      </c>
      <c r="I36" s="63">
        <f t="shared" si="6"/>
        <v>2994462618</v>
      </c>
      <c r="J36" s="63">
        <f t="shared" si="6"/>
        <v>3016489058</v>
      </c>
      <c r="K36" s="63">
        <f t="shared" si="6"/>
        <v>11496560</v>
      </c>
      <c r="L36" s="63">
        <f t="shared" si="6"/>
        <v>14425208</v>
      </c>
      <c r="M36" s="63">
        <f t="shared" si="6"/>
        <v>3037631846</v>
      </c>
      <c r="N36" s="63">
        <f t="shared" si="6"/>
        <v>3063553614</v>
      </c>
      <c r="O36" s="63">
        <f t="shared" si="6"/>
        <v>5507157</v>
      </c>
      <c r="P36" s="63">
        <f t="shared" si="6"/>
        <v>9775012</v>
      </c>
      <c r="Q36" s="63">
        <f t="shared" si="6"/>
        <v>9775012</v>
      </c>
      <c r="R36" s="63">
        <f t="shared" si="6"/>
        <v>25057181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6105099853</v>
      </c>
      <c r="X36" s="63">
        <f t="shared" si="6"/>
        <v>174786627</v>
      </c>
      <c r="Y36" s="63">
        <f t="shared" si="6"/>
        <v>5930313226</v>
      </c>
      <c r="Z36" s="64">
        <f>+IF(X36&lt;&gt;0,+(Y36/X36)*100,0)</f>
        <v>3392.887275065958</v>
      </c>
      <c r="AA36" s="65">
        <f>SUM(AA32:AA35)</f>
        <v>233048835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448662144</v>
      </c>
      <c r="D5" s="16">
        <f>SUM(D6:D8)</f>
        <v>0</v>
      </c>
      <c r="E5" s="17">
        <f t="shared" si="0"/>
        <v>3220000</v>
      </c>
      <c r="F5" s="18">
        <f t="shared" si="0"/>
        <v>1300000</v>
      </c>
      <c r="G5" s="18">
        <f t="shared" si="0"/>
        <v>806892</v>
      </c>
      <c r="H5" s="18">
        <f t="shared" si="0"/>
        <v>26350</v>
      </c>
      <c r="I5" s="18">
        <f t="shared" si="0"/>
        <v>-82139</v>
      </c>
      <c r="J5" s="18">
        <f t="shared" si="0"/>
        <v>751103</v>
      </c>
      <c r="K5" s="18">
        <f t="shared" si="0"/>
        <v>27191</v>
      </c>
      <c r="L5" s="18">
        <f t="shared" si="0"/>
        <v>0</v>
      </c>
      <c r="M5" s="18">
        <f t="shared" si="0"/>
        <v>137567</v>
      </c>
      <c r="N5" s="18">
        <f t="shared" si="0"/>
        <v>164758</v>
      </c>
      <c r="O5" s="18">
        <f t="shared" si="0"/>
        <v>28196</v>
      </c>
      <c r="P5" s="18">
        <f t="shared" si="0"/>
        <v>-273</v>
      </c>
      <c r="Q5" s="18">
        <f t="shared" si="0"/>
        <v>25800</v>
      </c>
      <c r="R5" s="18">
        <f t="shared" si="0"/>
        <v>53723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969584</v>
      </c>
      <c r="X5" s="18">
        <f t="shared" si="0"/>
        <v>975001</v>
      </c>
      <c r="Y5" s="18">
        <f t="shared" si="0"/>
        <v>-5417</v>
      </c>
      <c r="Z5" s="4">
        <f>+IF(X5&lt;&gt;0,+(Y5/X5)*100,0)</f>
        <v>-0.5555891737546936</v>
      </c>
      <c r="AA5" s="16">
        <f>SUM(AA6:AA8)</f>
        <v>1300000</v>
      </c>
    </row>
    <row r="6" spans="1:27" ht="13.5">
      <c r="A6" s="5" t="s">
        <v>32</v>
      </c>
      <c r="B6" s="3"/>
      <c r="C6" s="19">
        <v>1284049</v>
      </c>
      <c r="D6" s="19"/>
      <c r="E6" s="20"/>
      <c r="F6" s="21"/>
      <c r="G6" s="21"/>
      <c r="H6" s="21"/>
      <c r="I6" s="21"/>
      <c r="J6" s="21"/>
      <c r="K6" s="21">
        <v>22900</v>
      </c>
      <c r="L6" s="21"/>
      <c r="M6" s="21">
        <v>38996</v>
      </c>
      <c r="N6" s="21">
        <v>61896</v>
      </c>
      <c r="O6" s="21"/>
      <c r="P6" s="21">
        <v>21315</v>
      </c>
      <c r="Q6" s="21"/>
      <c r="R6" s="21">
        <v>21315</v>
      </c>
      <c r="S6" s="21"/>
      <c r="T6" s="21"/>
      <c r="U6" s="21"/>
      <c r="V6" s="21"/>
      <c r="W6" s="21">
        <v>83211</v>
      </c>
      <c r="X6" s="21"/>
      <c r="Y6" s="21">
        <v>83211</v>
      </c>
      <c r="Z6" s="6"/>
      <c r="AA6" s="28"/>
    </row>
    <row r="7" spans="1:27" ht="13.5">
      <c r="A7" s="5" t="s">
        <v>33</v>
      </c>
      <c r="B7" s="3"/>
      <c r="C7" s="22">
        <v>447378095</v>
      </c>
      <c r="D7" s="22"/>
      <c r="E7" s="23">
        <v>3220000</v>
      </c>
      <c r="F7" s="24">
        <v>1300000</v>
      </c>
      <c r="G7" s="24">
        <v>806892</v>
      </c>
      <c r="H7" s="24">
        <v>26350</v>
      </c>
      <c r="I7" s="24">
        <v>-82139</v>
      </c>
      <c r="J7" s="24">
        <v>751103</v>
      </c>
      <c r="K7" s="24">
        <v>4291</v>
      </c>
      <c r="L7" s="24"/>
      <c r="M7" s="24">
        <v>98571</v>
      </c>
      <c r="N7" s="24">
        <v>102862</v>
      </c>
      <c r="O7" s="24">
        <v>28196</v>
      </c>
      <c r="P7" s="24">
        <v>-21588</v>
      </c>
      <c r="Q7" s="24">
        <v>25800</v>
      </c>
      <c r="R7" s="24">
        <v>32408</v>
      </c>
      <c r="S7" s="24"/>
      <c r="T7" s="24"/>
      <c r="U7" s="24"/>
      <c r="V7" s="24"/>
      <c r="W7" s="24">
        <v>886373</v>
      </c>
      <c r="X7" s="24">
        <v>975001</v>
      </c>
      <c r="Y7" s="24">
        <v>-88628</v>
      </c>
      <c r="Z7" s="7">
        <v>-9.09</v>
      </c>
      <c r="AA7" s="29">
        <v>1300000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1250000</v>
      </c>
      <c r="F9" s="18">
        <f t="shared" si="1"/>
        <v>650000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592900</v>
      </c>
      <c r="R9" s="18">
        <f t="shared" si="1"/>
        <v>592900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592900</v>
      </c>
      <c r="X9" s="18">
        <f t="shared" si="1"/>
        <v>487499</v>
      </c>
      <c r="Y9" s="18">
        <f t="shared" si="1"/>
        <v>105401</v>
      </c>
      <c r="Z9" s="4">
        <f>+IF(X9&lt;&gt;0,+(Y9/X9)*100,0)</f>
        <v>21.620762298999587</v>
      </c>
      <c r="AA9" s="30">
        <f>SUM(AA10:AA14)</f>
        <v>650000</v>
      </c>
    </row>
    <row r="10" spans="1:27" ht="13.5">
      <c r="A10" s="5" t="s">
        <v>36</v>
      </c>
      <c r="B10" s="3"/>
      <c r="C10" s="19"/>
      <c r="D10" s="19"/>
      <c r="E10" s="20">
        <v>600000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>
        <v>23418</v>
      </c>
      <c r="R10" s="21">
        <v>23418</v>
      </c>
      <c r="S10" s="21"/>
      <c r="T10" s="21"/>
      <c r="U10" s="21"/>
      <c r="V10" s="21"/>
      <c r="W10" s="21">
        <v>23418</v>
      </c>
      <c r="X10" s="21"/>
      <c r="Y10" s="21">
        <v>23418</v>
      </c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650000</v>
      </c>
      <c r="F12" s="21">
        <v>650000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>
        <v>569482</v>
      </c>
      <c r="R12" s="21">
        <v>569482</v>
      </c>
      <c r="S12" s="21"/>
      <c r="T12" s="21"/>
      <c r="U12" s="21"/>
      <c r="V12" s="21"/>
      <c r="W12" s="21">
        <v>569482</v>
      </c>
      <c r="X12" s="21">
        <v>487499</v>
      </c>
      <c r="Y12" s="21">
        <v>81983</v>
      </c>
      <c r="Z12" s="6">
        <v>16.82</v>
      </c>
      <c r="AA12" s="28">
        <v>650000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58839881</v>
      </c>
      <c r="D15" s="16">
        <f>SUM(D16:D18)</f>
        <v>0</v>
      </c>
      <c r="E15" s="17">
        <f t="shared" si="2"/>
        <v>28404002</v>
      </c>
      <c r="F15" s="18">
        <f t="shared" si="2"/>
        <v>38790366</v>
      </c>
      <c r="G15" s="18">
        <f t="shared" si="2"/>
        <v>4642028</v>
      </c>
      <c r="H15" s="18">
        <f t="shared" si="2"/>
        <v>3298352</v>
      </c>
      <c r="I15" s="18">
        <f t="shared" si="2"/>
        <v>912395</v>
      </c>
      <c r="J15" s="18">
        <f t="shared" si="2"/>
        <v>8852775</v>
      </c>
      <c r="K15" s="18">
        <f t="shared" si="2"/>
        <v>935864</v>
      </c>
      <c r="L15" s="18">
        <f t="shared" si="2"/>
        <v>4853714</v>
      </c>
      <c r="M15" s="18">
        <f t="shared" si="2"/>
        <v>2152802</v>
      </c>
      <c r="N15" s="18">
        <f t="shared" si="2"/>
        <v>7942380</v>
      </c>
      <c r="O15" s="18">
        <f t="shared" si="2"/>
        <v>1291951</v>
      </c>
      <c r="P15" s="18">
        <f t="shared" si="2"/>
        <v>1223301</v>
      </c>
      <c r="Q15" s="18">
        <f t="shared" si="2"/>
        <v>2602763</v>
      </c>
      <c r="R15" s="18">
        <f t="shared" si="2"/>
        <v>5118015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21913170</v>
      </c>
      <c r="X15" s="18">
        <f t="shared" si="2"/>
        <v>29092773</v>
      </c>
      <c r="Y15" s="18">
        <f t="shared" si="2"/>
        <v>-7179603</v>
      </c>
      <c r="Z15" s="4">
        <f>+IF(X15&lt;&gt;0,+(Y15/X15)*100,0)</f>
        <v>-24.678304127282743</v>
      </c>
      <c r="AA15" s="30">
        <f>SUM(AA16:AA18)</f>
        <v>38790366</v>
      </c>
    </row>
    <row r="16" spans="1:27" ht="13.5">
      <c r="A16" s="5" t="s">
        <v>42</v>
      </c>
      <c r="B16" s="3"/>
      <c r="C16" s="19">
        <v>58839881</v>
      </c>
      <c r="D16" s="19"/>
      <c r="E16" s="20">
        <v>28404002</v>
      </c>
      <c r="F16" s="21">
        <v>38790366</v>
      </c>
      <c r="G16" s="21">
        <v>4642028</v>
      </c>
      <c r="H16" s="21">
        <v>3298352</v>
      </c>
      <c r="I16" s="21">
        <v>912395</v>
      </c>
      <c r="J16" s="21">
        <v>8852775</v>
      </c>
      <c r="K16" s="21">
        <v>935864</v>
      </c>
      <c r="L16" s="21">
        <v>4853714</v>
      </c>
      <c r="M16" s="21">
        <v>2152802</v>
      </c>
      <c r="N16" s="21">
        <v>7942380</v>
      </c>
      <c r="O16" s="21">
        <v>1291951</v>
      </c>
      <c r="P16" s="21">
        <v>1223301</v>
      </c>
      <c r="Q16" s="21">
        <v>2602763</v>
      </c>
      <c r="R16" s="21">
        <v>5118015</v>
      </c>
      <c r="S16" s="21"/>
      <c r="T16" s="21"/>
      <c r="U16" s="21"/>
      <c r="V16" s="21"/>
      <c r="W16" s="21">
        <v>21913170</v>
      </c>
      <c r="X16" s="21">
        <v>29092773</v>
      </c>
      <c r="Y16" s="21">
        <v>-7179603</v>
      </c>
      <c r="Z16" s="6">
        <v>-24.68</v>
      </c>
      <c r="AA16" s="28">
        <v>38790366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500000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500000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507502025</v>
      </c>
      <c r="D25" s="50">
        <f>+D5+D9+D15+D19+D24</f>
        <v>0</v>
      </c>
      <c r="E25" s="51">
        <f t="shared" si="4"/>
        <v>33374002</v>
      </c>
      <c r="F25" s="52">
        <f t="shared" si="4"/>
        <v>40740366</v>
      </c>
      <c r="G25" s="52">
        <f t="shared" si="4"/>
        <v>5448920</v>
      </c>
      <c r="H25" s="52">
        <f t="shared" si="4"/>
        <v>3324702</v>
      </c>
      <c r="I25" s="52">
        <f t="shared" si="4"/>
        <v>830256</v>
      </c>
      <c r="J25" s="52">
        <f t="shared" si="4"/>
        <v>9603878</v>
      </c>
      <c r="K25" s="52">
        <f t="shared" si="4"/>
        <v>963055</v>
      </c>
      <c r="L25" s="52">
        <f t="shared" si="4"/>
        <v>4853714</v>
      </c>
      <c r="M25" s="52">
        <f t="shared" si="4"/>
        <v>2290369</v>
      </c>
      <c r="N25" s="52">
        <f t="shared" si="4"/>
        <v>8107138</v>
      </c>
      <c r="O25" s="52">
        <f t="shared" si="4"/>
        <v>1320147</v>
      </c>
      <c r="P25" s="52">
        <f t="shared" si="4"/>
        <v>1223028</v>
      </c>
      <c r="Q25" s="52">
        <f t="shared" si="4"/>
        <v>3221463</v>
      </c>
      <c r="R25" s="52">
        <f t="shared" si="4"/>
        <v>5764638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23475654</v>
      </c>
      <c r="X25" s="52">
        <f t="shared" si="4"/>
        <v>30555273</v>
      </c>
      <c r="Y25" s="52">
        <f t="shared" si="4"/>
        <v>-7079619</v>
      </c>
      <c r="Z25" s="53">
        <f>+IF(X25&lt;&gt;0,+(Y25/X25)*100,0)</f>
        <v>-23.16987643998468</v>
      </c>
      <c r="AA25" s="54">
        <f>+AA5+AA9+AA15+AA19+AA24</f>
        <v>40740366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23514313</v>
      </c>
      <c r="D28" s="19"/>
      <c r="E28" s="20">
        <v>28304002</v>
      </c>
      <c r="F28" s="21">
        <v>28304002</v>
      </c>
      <c r="G28" s="21">
        <v>4642028</v>
      </c>
      <c r="H28" s="21">
        <v>3298352</v>
      </c>
      <c r="I28" s="21">
        <v>894754</v>
      </c>
      <c r="J28" s="21">
        <v>8835134</v>
      </c>
      <c r="K28" s="21">
        <v>924005</v>
      </c>
      <c r="L28" s="21">
        <v>4835534</v>
      </c>
      <c r="M28" s="21">
        <v>2200482</v>
      </c>
      <c r="N28" s="21">
        <v>7960021</v>
      </c>
      <c r="O28" s="21">
        <v>1291951</v>
      </c>
      <c r="P28" s="21">
        <v>1223301</v>
      </c>
      <c r="Q28" s="21">
        <v>2602763</v>
      </c>
      <c r="R28" s="21">
        <v>5118015</v>
      </c>
      <c r="S28" s="21"/>
      <c r="T28" s="21"/>
      <c r="U28" s="21"/>
      <c r="V28" s="21"/>
      <c r="W28" s="21">
        <v>21913170</v>
      </c>
      <c r="X28" s="21">
        <v>21227998</v>
      </c>
      <c r="Y28" s="21">
        <v>685172</v>
      </c>
      <c r="Z28" s="6">
        <v>3.23</v>
      </c>
      <c r="AA28" s="19">
        <v>28304002</v>
      </c>
    </row>
    <row r="29" spans="1:27" ht="13.5">
      <c r="A29" s="56" t="s">
        <v>55</v>
      </c>
      <c r="B29" s="3"/>
      <c r="C29" s="19"/>
      <c r="D29" s="19"/>
      <c r="E29" s="20"/>
      <c r="F29" s="21">
        <v>10000000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7500001</v>
      </c>
      <c r="Y29" s="21">
        <v>-7500001</v>
      </c>
      <c r="Z29" s="6">
        <v>-100</v>
      </c>
      <c r="AA29" s="28">
        <v>10000000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23514313</v>
      </c>
      <c r="D32" s="25">
        <f>SUM(D28:D31)</f>
        <v>0</v>
      </c>
      <c r="E32" s="26">
        <f t="shared" si="5"/>
        <v>28304002</v>
      </c>
      <c r="F32" s="27">
        <f t="shared" si="5"/>
        <v>38304002</v>
      </c>
      <c r="G32" s="27">
        <f t="shared" si="5"/>
        <v>4642028</v>
      </c>
      <c r="H32" s="27">
        <f t="shared" si="5"/>
        <v>3298352</v>
      </c>
      <c r="I32" s="27">
        <f t="shared" si="5"/>
        <v>894754</v>
      </c>
      <c r="J32" s="27">
        <f t="shared" si="5"/>
        <v>8835134</v>
      </c>
      <c r="K32" s="27">
        <f t="shared" si="5"/>
        <v>924005</v>
      </c>
      <c r="L32" s="27">
        <f t="shared" si="5"/>
        <v>4835534</v>
      </c>
      <c r="M32" s="27">
        <f t="shared" si="5"/>
        <v>2200482</v>
      </c>
      <c r="N32" s="27">
        <f t="shared" si="5"/>
        <v>7960021</v>
      </c>
      <c r="O32" s="27">
        <f t="shared" si="5"/>
        <v>1291951</v>
      </c>
      <c r="P32" s="27">
        <f t="shared" si="5"/>
        <v>1223301</v>
      </c>
      <c r="Q32" s="27">
        <f t="shared" si="5"/>
        <v>2602763</v>
      </c>
      <c r="R32" s="27">
        <f t="shared" si="5"/>
        <v>5118015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21913170</v>
      </c>
      <c r="X32" s="27">
        <f t="shared" si="5"/>
        <v>28727999</v>
      </c>
      <c r="Y32" s="27">
        <f t="shared" si="5"/>
        <v>-6814829</v>
      </c>
      <c r="Z32" s="13">
        <f>+IF(X32&lt;&gt;0,+(Y32/X32)*100,0)</f>
        <v>-23.721906283831323</v>
      </c>
      <c r="AA32" s="31">
        <f>SUM(AA28:AA31)</f>
        <v>38304002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>
        <v>18716944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370655064</v>
      </c>
      <c r="D35" s="19"/>
      <c r="E35" s="20">
        <v>5070000</v>
      </c>
      <c r="F35" s="21">
        <v>1950000</v>
      </c>
      <c r="G35" s="21">
        <v>806892</v>
      </c>
      <c r="H35" s="21">
        <v>26350</v>
      </c>
      <c r="I35" s="21">
        <v>-789251</v>
      </c>
      <c r="J35" s="21">
        <v>43991</v>
      </c>
      <c r="K35" s="21">
        <v>-14491</v>
      </c>
      <c r="L35" s="21">
        <v>18180</v>
      </c>
      <c r="M35" s="21">
        <v>-27680</v>
      </c>
      <c r="N35" s="21">
        <v>-23991</v>
      </c>
      <c r="O35" s="21">
        <v>28196</v>
      </c>
      <c r="P35" s="21">
        <v>-28196</v>
      </c>
      <c r="Q35" s="21">
        <v>595282</v>
      </c>
      <c r="R35" s="21">
        <v>595282</v>
      </c>
      <c r="S35" s="21"/>
      <c r="T35" s="21"/>
      <c r="U35" s="21"/>
      <c r="V35" s="21"/>
      <c r="W35" s="21">
        <v>615282</v>
      </c>
      <c r="X35" s="21">
        <v>1462500</v>
      </c>
      <c r="Y35" s="21">
        <v>-847218</v>
      </c>
      <c r="Z35" s="6">
        <v>-57.93</v>
      </c>
      <c r="AA35" s="28">
        <v>1950000</v>
      </c>
    </row>
    <row r="36" spans="1:27" ht="13.5">
      <c r="A36" s="60" t="s">
        <v>62</v>
      </c>
      <c r="B36" s="10"/>
      <c r="C36" s="61">
        <f aca="true" t="shared" si="6" ref="C36:Y36">SUM(C32:C35)</f>
        <v>412886321</v>
      </c>
      <c r="D36" s="61">
        <f>SUM(D32:D35)</f>
        <v>0</v>
      </c>
      <c r="E36" s="62">
        <f t="shared" si="6"/>
        <v>33374002</v>
      </c>
      <c r="F36" s="63">
        <f t="shared" si="6"/>
        <v>40254002</v>
      </c>
      <c r="G36" s="63">
        <f t="shared" si="6"/>
        <v>5448920</v>
      </c>
      <c r="H36" s="63">
        <f t="shared" si="6"/>
        <v>3324702</v>
      </c>
      <c r="I36" s="63">
        <f t="shared" si="6"/>
        <v>105503</v>
      </c>
      <c r="J36" s="63">
        <f t="shared" si="6"/>
        <v>8879125</v>
      </c>
      <c r="K36" s="63">
        <f t="shared" si="6"/>
        <v>909514</v>
      </c>
      <c r="L36" s="63">
        <f t="shared" si="6"/>
        <v>4853714</v>
      </c>
      <c r="M36" s="63">
        <f t="shared" si="6"/>
        <v>2172802</v>
      </c>
      <c r="N36" s="63">
        <f t="shared" si="6"/>
        <v>7936030</v>
      </c>
      <c r="O36" s="63">
        <f t="shared" si="6"/>
        <v>1320147</v>
      </c>
      <c r="P36" s="63">
        <f t="shared" si="6"/>
        <v>1195105</v>
      </c>
      <c r="Q36" s="63">
        <f t="shared" si="6"/>
        <v>3198045</v>
      </c>
      <c r="R36" s="63">
        <f t="shared" si="6"/>
        <v>5713297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22528452</v>
      </c>
      <c r="X36" s="63">
        <f t="shared" si="6"/>
        <v>30190499</v>
      </c>
      <c r="Y36" s="63">
        <f t="shared" si="6"/>
        <v>-7662047</v>
      </c>
      <c r="Z36" s="64">
        <f>+IF(X36&lt;&gt;0,+(Y36/X36)*100,0)</f>
        <v>-25.379000857190203</v>
      </c>
      <c r="AA36" s="65">
        <f>SUM(AA32:AA35)</f>
        <v>40254002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40667755</v>
      </c>
      <c r="D5" s="16">
        <f>SUM(D6:D8)</f>
        <v>0</v>
      </c>
      <c r="E5" s="17">
        <f t="shared" si="0"/>
        <v>37661004</v>
      </c>
      <c r="F5" s="18">
        <f t="shared" si="0"/>
        <v>2300000</v>
      </c>
      <c r="G5" s="18">
        <f t="shared" si="0"/>
        <v>198960</v>
      </c>
      <c r="H5" s="18">
        <f t="shared" si="0"/>
        <v>547398</v>
      </c>
      <c r="I5" s="18">
        <f t="shared" si="0"/>
        <v>0</v>
      </c>
      <c r="J5" s="18">
        <f t="shared" si="0"/>
        <v>746358</v>
      </c>
      <c r="K5" s="18">
        <f t="shared" si="0"/>
        <v>0</v>
      </c>
      <c r="L5" s="18">
        <f t="shared" si="0"/>
        <v>694090</v>
      </c>
      <c r="M5" s="18">
        <f t="shared" si="0"/>
        <v>209789</v>
      </c>
      <c r="N5" s="18">
        <f t="shared" si="0"/>
        <v>903879</v>
      </c>
      <c r="O5" s="18">
        <f t="shared" si="0"/>
        <v>15600</v>
      </c>
      <c r="P5" s="18">
        <f t="shared" si="0"/>
        <v>0</v>
      </c>
      <c r="Q5" s="18">
        <f t="shared" si="0"/>
        <v>30000</v>
      </c>
      <c r="R5" s="18">
        <f t="shared" si="0"/>
        <v>45600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1695837</v>
      </c>
      <c r="X5" s="18">
        <f t="shared" si="0"/>
        <v>1725002</v>
      </c>
      <c r="Y5" s="18">
        <f t="shared" si="0"/>
        <v>-29165</v>
      </c>
      <c r="Z5" s="4">
        <f>+IF(X5&lt;&gt;0,+(Y5/X5)*100,0)</f>
        <v>-1.6907226774229827</v>
      </c>
      <c r="AA5" s="16">
        <f>SUM(AA6:AA8)</f>
        <v>2300000</v>
      </c>
    </row>
    <row r="6" spans="1:27" ht="13.5">
      <c r="A6" s="5" t="s">
        <v>32</v>
      </c>
      <c r="B6" s="3"/>
      <c r="C6" s="19">
        <v>2363765</v>
      </c>
      <c r="D6" s="19"/>
      <c r="E6" s="20"/>
      <c r="F6" s="21">
        <v>2200000</v>
      </c>
      <c r="G6" s="21"/>
      <c r="H6" s="21"/>
      <c r="I6" s="21"/>
      <c r="J6" s="21"/>
      <c r="K6" s="21"/>
      <c r="L6" s="21">
        <v>684390</v>
      </c>
      <c r="M6" s="21"/>
      <c r="N6" s="21">
        <v>684390</v>
      </c>
      <c r="O6" s="21"/>
      <c r="P6" s="21"/>
      <c r="Q6" s="21"/>
      <c r="R6" s="21"/>
      <c r="S6" s="21"/>
      <c r="T6" s="21"/>
      <c r="U6" s="21"/>
      <c r="V6" s="21"/>
      <c r="W6" s="21">
        <v>684390</v>
      </c>
      <c r="X6" s="21">
        <v>1650001</v>
      </c>
      <c r="Y6" s="21">
        <v>-965611</v>
      </c>
      <c r="Z6" s="6">
        <v>-58.52</v>
      </c>
      <c r="AA6" s="28">
        <v>2200000</v>
      </c>
    </row>
    <row r="7" spans="1:27" ht="13.5">
      <c r="A7" s="5" t="s">
        <v>33</v>
      </c>
      <c r="B7" s="3"/>
      <c r="C7" s="22">
        <v>38303990</v>
      </c>
      <c r="D7" s="22"/>
      <c r="E7" s="23">
        <v>37661004</v>
      </c>
      <c r="F7" s="24">
        <v>100000</v>
      </c>
      <c r="G7" s="24">
        <v>198960</v>
      </c>
      <c r="H7" s="24">
        <v>547398</v>
      </c>
      <c r="I7" s="24"/>
      <c r="J7" s="24">
        <v>746358</v>
      </c>
      <c r="K7" s="24"/>
      <c r="L7" s="24">
        <v>9700</v>
      </c>
      <c r="M7" s="24">
        <v>209789</v>
      </c>
      <c r="N7" s="24">
        <v>219489</v>
      </c>
      <c r="O7" s="24">
        <v>15600</v>
      </c>
      <c r="P7" s="24"/>
      <c r="Q7" s="24">
        <v>30000</v>
      </c>
      <c r="R7" s="24">
        <v>45600</v>
      </c>
      <c r="S7" s="24"/>
      <c r="T7" s="24"/>
      <c r="U7" s="24"/>
      <c r="V7" s="24"/>
      <c r="W7" s="24">
        <v>1011447</v>
      </c>
      <c r="X7" s="24">
        <v>75001</v>
      </c>
      <c r="Y7" s="24">
        <v>936446</v>
      </c>
      <c r="Z7" s="7">
        <v>1248.58</v>
      </c>
      <c r="AA7" s="29">
        <v>100000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5647365</v>
      </c>
      <c r="D9" s="16">
        <f>SUM(D10:D14)</f>
        <v>0</v>
      </c>
      <c r="E9" s="17">
        <f t="shared" si="1"/>
        <v>0</v>
      </c>
      <c r="F9" s="18">
        <f t="shared" si="1"/>
        <v>588880</v>
      </c>
      <c r="G9" s="18">
        <f t="shared" si="1"/>
        <v>724396</v>
      </c>
      <c r="H9" s="18">
        <f t="shared" si="1"/>
        <v>488880</v>
      </c>
      <c r="I9" s="18">
        <f t="shared" si="1"/>
        <v>866303</v>
      </c>
      <c r="J9" s="18">
        <f t="shared" si="1"/>
        <v>2079579</v>
      </c>
      <c r="K9" s="18">
        <f t="shared" si="1"/>
        <v>0</v>
      </c>
      <c r="L9" s="18">
        <f t="shared" si="1"/>
        <v>0</v>
      </c>
      <c r="M9" s="18">
        <f t="shared" si="1"/>
        <v>1607506</v>
      </c>
      <c r="N9" s="18">
        <f t="shared" si="1"/>
        <v>1607506</v>
      </c>
      <c r="O9" s="18">
        <f t="shared" si="1"/>
        <v>524132</v>
      </c>
      <c r="P9" s="18">
        <f t="shared" si="1"/>
        <v>0</v>
      </c>
      <c r="Q9" s="18">
        <f t="shared" si="1"/>
        <v>0</v>
      </c>
      <c r="R9" s="18">
        <f t="shared" si="1"/>
        <v>524132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4211217</v>
      </c>
      <c r="X9" s="18">
        <f t="shared" si="1"/>
        <v>441661</v>
      </c>
      <c r="Y9" s="18">
        <f t="shared" si="1"/>
        <v>3769556</v>
      </c>
      <c r="Z9" s="4">
        <f>+IF(X9&lt;&gt;0,+(Y9/X9)*100,0)</f>
        <v>853.4953278645838</v>
      </c>
      <c r="AA9" s="30">
        <f>SUM(AA10:AA14)</f>
        <v>588880</v>
      </c>
    </row>
    <row r="10" spans="1:27" ht="13.5">
      <c r="A10" s="5" t="s">
        <v>36</v>
      </c>
      <c r="B10" s="3"/>
      <c r="C10" s="19">
        <v>1787840</v>
      </c>
      <c r="D10" s="19"/>
      <c r="E10" s="20"/>
      <c r="F10" s="21">
        <v>100000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75001</v>
      </c>
      <c r="Y10" s="21">
        <v>-75001</v>
      </c>
      <c r="Z10" s="6">
        <v>-100</v>
      </c>
      <c r="AA10" s="28">
        <v>100000</v>
      </c>
    </row>
    <row r="11" spans="1:27" ht="13.5">
      <c r="A11" s="5" t="s">
        <v>37</v>
      </c>
      <c r="B11" s="3"/>
      <c r="C11" s="19">
        <v>96755</v>
      </c>
      <c r="D11" s="19"/>
      <c r="E11" s="20"/>
      <c r="F11" s="21"/>
      <c r="G11" s="21">
        <v>724396</v>
      </c>
      <c r="H11" s="21"/>
      <c r="I11" s="21"/>
      <c r="J11" s="21">
        <v>724396</v>
      </c>
      <c r="K11" s="21"/>
      <c r="L11" s="21"/>
      <c r="M11" s="21">
        <v>1607506</v>
      </c>
      <c r="N11" s="21">
        <v>1607506</v>
      </c>
      <c r="O11" s="21"/>
      <c r="P11" s="21"/>
      <c r="Q11" s="21"/>
      <c r="R11" s="21"/>
      <c r="S11" s="21"/>
      <c r="T11" s="21"/>
      <c r="U11" s="21"/>
      <c r="V11" s="21"/>
      <c r="W11" s="21">
        <v>2331902</v>
      </c>
      <c r="X11" s="21"/>
      <c r="Y11" s="21">
        <v>2331902</v>
      </c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>
        <v>3762770</v>
      </c>
      <c r="D13" s="19"/>
      <c r="E13" s="20"/>
      <c r="F13" s="21">
        <v>488880</v>
      </c>
      <c r="G13" s="21"/>
      <c r="H13" s="21">
        <v>488880</v>
      </c>
      <c r="I13" s="21">
        <v>866303</v>
      </c>
      <c r="J13" s="21">
        <v>1355183</v>
      </c>
      <c r="K13" s="21"/>
      <c r="L13" s="21"/>
      <c r="M13" s="21"/>
      <c r="N13" s="21"/>
      <c r="O13" s="21">
        <v>524132</v>
      </c>
      <c r="P13" s="21"/>
      <c r="Q13" s="21"/>
      <c r="R13" s="21">
        <v>524132</v>
      </c>
      <c r="S13" s="21"/>
      <c r="T13" s="21"/>
      <c r="U13" s="21"/>
      <c r="V13" s="21"/>
      <c r="W13" s="21">
        <v>1879315</v>
      </c>
      <c r="X13" s="21">
        <v>366660</v>
      </c>
      <c r="Y13" s="21">
        <v>1512655</v>
      </c>
      <c r="Z13" s="6">
        <v>412.55</v>
      </c>
      <c r="AA13" s="28">
        <v>488880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43492076</v>
      </c>
      <c r="D15" s="16">
        <f>SUM(D16:D18)</f>
        <v>0</v>
      </c>
      <c r="E15" s="17">
        <f t="shared" si="2"/>
        <v>0</v>
      </c>
      <c r="F15" s="18">
        <f t="shared" si="2"/>
        <v>37961000</v>
      </c>
      <c r="G15" s="18">
        <f t="shared" si="2"/>
        <v>7013874</v>
      </c>
      <c r="H15" s="18">
        <f t="shared" si="2"/>
        <v>4190108</v>
      </c>
      <c r="I15" s="18">
        <f t="shared" si="2"/>
        <v>613803</v>
      </c>
      <c r="J15" s="18">
        <f t="shared" si="2"/>
        <v>11817785</v>
      </c>
      <c r="K15" s="18">
        <f t="shared" si="2"/>
        <v>127788</v>
      </c>
      <c r="L15" s="18">
        <f t="shared" si="2"/>
        <v>5217</v>
      </c>
      <c r="M15" s="18">
        <f t="shared" si="2"/>
        <v>10481340</v>
      </c>
      <c r="N15" s="18">
        <f t="shared" si="2"/>
        <v>10614345</v>
      </c>
      <c r="O15" s="18">
        <f t="shared" si="2"/>
        <v>0</v>
      </c>
      <c r="P15" s="18">
        <f t="shared" si="2"/>
        <v>4913778</v>
      </c>
      <c r="Q15" s="18">
        <f t="shared" si="2"/>
        <v>1041469</v>
      </c>
      <c r="R15" s="18">
        <f t="shared" si="2"/>
        <v>5955247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28387377</v>
      </c>
      <c r="X15" s="18">
        <f t="shared" si="2"/>
        <v>28470752</v>
      </c>
      <c r="Y15" s="18">
        <f t="shared" si="2"/>
        <v>-83375</v>
      </c>
      <c r="Z15" s="4">
        <f>+IF(X15&lt;&gt;0,+(Y15/X15)*100,0)</f>
        <v>-0.2928443899198729</v>
      </c>
      <c r="AA15" s="30">
        <f>SUM(AA16:AA18)</f>
        <v>37961000</v>
      </c>
    </row>
    <row r="16" spans="1:27" ht="13.5">
      <c r="A16" s="5" t="s">
        <v>42</v>
      </c>
      <c r="B16" s="3"/>
      <c r="C16" s="19">
        <v>1713888</v>
      </c>
      <c r="D16" s="19"/>
      <c r="E16" s="20"/>
      <c r="F16" s="21">
        <v>100000</v>
      </c>
      <c r="G16" s="21"/>
      <c r="H16" s="21"/>
      <c r="I16" s="21"/>
      <c r="J16" s="21"/>
      <c r="K16" s="21"/>
      <c r="L16" s="21">
        <v>5217</v>
      </c>
      <c r="M16" s="21"/>
      <c r="N16" s="21">
        <v>5217</v>
      </c>
      <c r="O16" s="21"/>
      <c r="P16" s="21">
        <v>430000</v>
      </c>
      <c r="Q16" s="21"/>
      <c r="R16" s="21">
        <v>430000</v>
      </c>
      <c r="S16" s="21"/>
      <c r="T16" s="21"/>
      <c r="U16" s="21"/>
      <c r="V16" s="21"/>
      <c r="W16" s="21">
        <v>435217</v>
      </c>
      <c r="X16" s="21">
        <v>75001</v>
      </c>
      <c r="Y16" s="21">
        <v>360216</v>
      </c>
      <c r="Z16" s="6">
        <v>480.28</v>
      </c>
      <c r="AA16" s="28">
        <v>100000</v>
      </c>
    </row>
    <row r="17" spans="1:27" ht="13.5">
      <c r="A17" s="5" t="s">
        <v>43</v>
      </c>
      <c r="B17" s="3"/>
      <c r="C17" s="19">
        <v>41778188</v>
      </c>
      <c r="D17" s="19"/>
      <c r="E17" s="20"/>
      <c r="F17" s="21">
        <v>37861000</v>
      </c>
      <c r="G17" s="21">
        <v>7013874</v>
      </c>
      <c r="H17" s="21">
        <v>4190108</v>
      </c>
      <c r="I17" s="21">
        <v>613803</v>
      </c>
      <c r="J17" s="21">
        <v>11817785</v>
      </c>
      <c r="K17" s="21">
        <v>127788</v>
      </c>
      <c r="L17" s="21"/>
      <c r="M17" s="21">
        <v>10481340</v>
      </c>
      <c r="N17" s="21">
        <v>10609128</v>
      </c>
      <c r="O17" s="21"/>
      <c r="P17" s="21">
        <v>4483778</v>
      </c>
      <c r="Q17" s="21">
        <v>1041469</v>
      </c>
      <c r="R17" s="21">
        <v>5525247</v>
      </c>
      <c r="S17" s="21"/>
      <c r="T17" s="21"/>
      <c r="U17" s="21"/>
      <c r="V17" s="21"/>
      <c r="W17" s="21">
        <v>27952160</v>
      </c>
      <c r="X17" s="21">
        <v>28395751</v>
      </c>
      <c r="Y17" s="21">
        <v>-443591</v>
      </c>
      <c r="Z17" s="6">
        <v>-1.56</v>
      </c>
      <c r="AA17" s="28">
        <v>37861000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14574575</v>
      </c>
      <c r="D19" s="16">
        <f>SUM(D20:D23)</f>
        <v>0</v>
      </c>
      <c r="E19" s="17">
        <f t="shared" si="3"/>
        <v>0</v>
      </c>
      <c r="F19" s="18">
        <f t="shared" si="3"/>
        <v>7100000</v>
      </c>
      <c r="G19" s="18">
        <f t="shared" si="3"/>
        <v>976505</v>
      </c>
      <c r="H19" s="18">
        <f t="shared" si="3"/>
        <v>829213</v>
      </c>
      <c r="I19" s="18">
        <f t="shared" si="3"/>
        <v>0</v>
      </c>
      <c r="J19" s="18">
        <f t="shared" si="3"/>
        <v>1805718</v>
      </c>
      <c r="K19" s="18">
        <f t="shared" si="3"/>
        <v>0</v>
      </c>
      <c r="L19" s="18">
        <f t="shared" si="3"/>
        <v>213099</v>
      </c>
      <c r="M19" s="18">
        <f t="shared" si="3"/>
        <v>1007779</v>
      </c>
      <c r="N19" s="18">
        <f t="shared" si="3"/>
        <v>1220878</v>
      </c>
      <c r="O19" s="18">
        <f t="shared" si="3"/>
        <v>1201057</v>
      </c>
      <c r="P19" s="18">
        <f t="shared" si="3"/>
        <v>805573</v>
      </c>
      <c r="Q19" s="18">
        <f t="shared" si="3"/>
        <v>0</v>
      </c>
      <c r="R19" s="18">
        <f t="shared" si="3"/>
        <v>2006630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5033226</v>
      </c>
      <c r="X19" s="18">
        <f t="shared" si="3"/>
        <v>5325002</v>
      </c>
      <c r="Y19" s="18">
        <f t="shared" si="3"/>
        <v>-291776</v>
      </c>
      <c r="Z19" s="4">
        <f>+IF(X19&lt;&gt;0,+(Y19/X19)*100,0)</f>
        <v>-5.479359444372039</v>
      </c>
      <c r="AA19" s="30">
        <f>SUM(AA20:AA23)</f>
        <v>7100000</v>
      </c>
    </row>
    <row r="20" spans="1:27" ht="13.5">
      <c r="A20" s="5" t="s">
        <v>46</v>
      </c>
      <c r="B20" s="3"/>
      <c r="C20" s="19">
        <v>14574575</v>
      </c>
      <c r="D20" s="19"/>
      <c r="E20" s="20"/>
      <c r="F20" s="21">
        <v>7100000</v>
      </c>
      <c r="G20" s="21">
        <v>976505</v>
      </c>
      <c r="H20" s="21">
        <v>829213</v>
      </c>
      <c r="I20" s="21"/>
      <c r="J20" s="21">
        <v>1805718</v>
      </c>
      <c r="K20" s="21"/>
      <c r="L20" s="21">
        <v>213099</v>
      </c>
      <c r="M20" s="21">
        <v>1007779</v>
      </c>
      <c r="N20" s="21">
        <v>1220878</v>
      </c>
      <c r="O20" s="21">
        <v>1201057</v>
      </c>
      <c r="P20" s="21">
        <v>805573</v>
      </c>
      <c r="Q20" s="21"/>
      <c r="R20" s="21">
        <v>2006630</v>
      </c>
      <c r="S20" s="21"/>
      <c r="T20" s="21"/>
      <c r="U20" s="21"/>
      <c r="V20" s="21"/>
      <c r="W20" s="21">
        <v>5033226</v>
      </c>
      <c r="X20" s="21">
        <v>5325002</v>
      </c>
      <c r="Y20" s="21">
        <v>-291776</v>
      </c>
      <c r="Z20" s="6">
        <v>-5.48</v>
      </c>
      <c r="AA20" s="28">
        <v>7100000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104381771</v>
      </c>
      <c r="D25" s="50">
        <f>+D5+D9+D15+D19+D24</f>
        <v>0</v>
      </c>
      <c r="E25" s="51">
        <f t="shared" si="4"/>
        <v>37661004</v>
      </c>
      <c r="F25" s="52">
        <f t="shared" si="4"/>
        <v>47949880</v>
      </c>
      <c r="G25" s="52">
        <f t="shared" si="4"/>
        <v>8913735</v>
      </c>
      <c r="H25" s="52">
        <f t="shared" si="4"/>
        <v>6055599</v>
      </c>
      <c r="I25" s="52">
        <f t="shared" si="4"/>
        <v>1480106</v>
      </c>
      <c r="J25" s="52">
        <f t="shared" si="4"/>
        <v>16449440</v>
      </c>
      <c r="K25" s="52">
        <f t="shared" si="4"/>
        <v>127788</v>
      </c>
      <c r="L25" s="52">
        <f t="shared" si="4"/>
        <v>912406</v>
      </c>
      <c r="M25" s="52">
        <f t="shared" si="4"/>
        <v>13306414</v>
      </c>
      <c r="N25" s="52">
        <f t="shared" si="4"/>
        <v>14346608</v>
      </c>
      <c r="O25" s="52">
        <f t="shared" si="4"/>
        <v>1740789</v>
      </c>
      <c r="P25" s="52">
        <f t="shared" si="4"/>
        <v>5719351</v>
      </c>
      <c r="Q25" s="52">
        <f t="shared" si="4"/>
        <v>1071469</v>
      </c>
      <c r="R25" s="52">
        <f t="shared" si="4"/>
        <v>8531609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39327657</v>
      </c>
      <c r="X25" s="52">
        <f t="shared" si="4"/>
        <v>35962417</v>
      </c>
      <c r="Y25" s="52">
        <f t="shared" si="4"/>
        <v>3365240</v>
      </c>
      <c r="Z25" s="53">
        <f>+IF(X25&lt;&gt;0,+(Y25/X25)*100,0)</f>
        <v>9.357658023930927</v>
      </c>
      <c r="AA25" s="54">
        <f>+AA5+AA9+AA15+AA19+AA24</f>
        <v>47949880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58030186</v>
      </c>
      <c r="D28" s="19"/>
      <c r="E28" s="20">
        <v>37661004</v>
      </c>
      <c r="F28" s="21">
        <v>44761000</v>
      </c>
      <c r="G28" s="21">
        <v>8913735</v>
      </c>
      <c r="H28" s="21">
        <v>5566719</v>
      </c>
      <c r="I28" s="21">
        <v>613803</v>
      </c>
      <c r="J28" s="21">
        <v>15094257</v>
      </c>
      <c r="K28" s="21"/>
      <c r="L28" s="21">
        <v>213099</v>
      </c>
      <c r="M28" s="21">
        <v>13075098</v>
      </c>
      <c r="N28" s="21">
        <v>13288197</v>
      </c>
      <c r="O28" s="21">
        <v>1201057</v>
      </c>
      <c r="P28" s="21">
        <v>5289351</v>
      </c>
      <c r="Q28" s="21">
        <v>1071469</v>
      </c>
      <c r="R28" s="21">
        <v>7561877</v>
      </c>
      <c r="S28" s="21"/>
      <c r="T28" s="21"/>
      <c r="U28" s="21"/>
      <c r="V28" s="21"/>
      <c r="W28" s="21">
        <v>35944331</v>
      </c>
      <c r="X28" s="21">
        <v>33570751</v>
      </c>
      <c r="Y28" s="21">
        <v>2373580</v>
      </c>
      <c r="Z28" s="6">
        <v>7.07</v>
      </c>
      <c r="AA28" s="19">
        <v>44761000</v>
      </c>
    </row>
    <row r="29" spans="1:27" ht="13.5">
      <c r="A29" s="56" t="s">
        <v>55</v>
      </c>
      <c r="B29" s="3"/>
      <c r="C29" s="19">
        <v>4642977</v>
      </c>
      <c r="D29" s="19"/>
      <c r="E29" s="20"/>
      <c r="F29" s="21">
        <v>488880</v>
      </c>
      <c r="G29" s="21"/>
      <c r="H29" s="21">
        <v>488880</v>
      </c>
      <c r="I29" s="21">
        <v>866303</v>
      </c>
      <c r="J29" s="21">
        <v>1355183</v>
      </c>
      <c r="K29" s="21"/>
      <c r="L29" s="21"/>
      <c r="M29" s="21">
        <v>231316</v>
      </c>
      <c r="N29" s="21">
        <v>231316</v>
      </c>
      <c r="O29" s="21">
        <v>524132</v>
      </c>
      <c r="P29" s="21">
        <v>430000</v>
      </c>
      <c r="Q29" s="21"/>
      <c r="R29" s="21">
        <v>954132</v>
      </c>
      <c r="S29" s="21"/>
      <c r="T29" s="21"/>
      <c r="U29" s="21"/>
      <c r="V29" s="21"/>
      <c r="W29" s="21">
        <v>2540631</v>
      </c>
      <c r="X29" s="21">
        <v>366660</v>
      </c>
      <c r="Y29" s="21">
        <v>2173971</v>
      </c>
      <c r="Z29" s="6">
        <v>592.91</v>
      </c>
      <c r="AA29" s="28">
        <v>488880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62673163</v>
      </c>
      <c r="D32" s="25">
        <f>SUM(D28:D31)</f>
        <v>0</v>
      </c>
      <c r="E32" s="26">
        <f t="shared" si="5"/>
        <v>37661004</v>
      </c>
      <c r="F32" s="27">
        <f t="shared" si="5"/>
        <v>45249880</v>
      </c>
      <c r="G32" s="27">
        <f t="shared" si="5"/>
        <v>8913735</v>
      </c>
      <c r="H32" s="27">
        <f t="shared" si="5"/>
        <v>6055599</v>
      </c>
      <c r="I32" s="27">
        <f t="shared" si="5"/>
        <v>1480106</v>
      </c>
      <c r="J32" s="27">
        <f t="shared" si="5"/>
        <v>16449440</v>
      </c>
      <c r="K32" s="27">
        <f t="shared" si="5"/>
        <v>0</v>
      </c>
      <c r="L32" s="27">
        <f t="shared" si="5"/>
        <v>213099</v>
      </c>
      <c r="M32" s="27">
        <f t="shared" si="5"/>
        <v>13306414</v>
      </c>
      <c r="N32" s="27">
        <f t="shared" si="5"/>
        <v>13519513</v>
      </c>
      <c r="O32" s="27">
        <f t="shared" si="5"/>
        <v>1725189</v>
      </c>
      <c r="P32" s="27">
        <f t="shared" si="5"/>
        <v>5719351</v>
      </c>
      <c r="Q32" s="27">
        <f t="shared" si="5"/>
        <v>1071469</v>
      </c>
      <c r="R32" s="27">
        <f t="shared" si="5"/>
        <v>8516009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38484962</v>
      </c>
      <c r="X32" s="27">
        <f t="shared" si="5"/>
        <v>33937411</v>
      </c>
      <c r="Y32" s="27">
        <f t="shared" si="5"/>
        <v>4547551</v>
      </c>
      <c r="Z32" s="13">
        <f>+IF(X32&lt;&gt;0,+(Y32/X32)*100,0)</f>
        <v>13.399817092706334</v>
      </c>
      <c r="AA32" s="31">
        <f>SUM(AA28:AA31)</f>
        <v>45249880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2363765</v>
      </c>
      <c r="D35" s="19"/>
      <c r="E35" s="20"/>
      <c r="F35" s="21">
        <v>2700000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2025006</v>
      </c>
      <c r="Y35" s="21">
        <v>-2025006</v>
      </c>
      <c r="Z35" s="6">
        <v>-100</v>
      </c>
      <c r="AA35" s="28">
        <v>2700000</v>
      </c>
    </row>
    <row r="36" spans="1:27" ht="13.5">
      <c r="A36" s="60" t="s">
        <v>62</v>
      </c>
      <c r="B36" s="10"/>
      <c r="C36" s="61">
        <f aca="true" t="shared" si="6" ref="C36:Y36">SUM(C32:C35)</f>
        <v>65036928</v>
      </c>
      <c r="D36" s="61">
        <f>SUM(D32:D35)</f>
        <v>0</v>
      </c>
      <c r="E36" s="62">
        <f t="shared" si="6"/>
        <v>37661004</v>
      </c>
      <c r="F36" s="63">
        <f t="shared" si="6"/>
        <v>47949880</v>
      </c>
      <c r="G36" s="63">
        <f t="shared" si="6"/>
        <v>8913735</v>
      </c>
      <c r="H36" s="63">
        <f t="shared" si="6"/>
        <v>6055599</v>
      </c>
      <c r="I36" s="63">
        <f t="shared" si="6"/>
        <v>1480106</v>
      </c>
      <c r="J36" s="63">
        <f t="shared" si="6"/>
        <v>16449440</v>
      </c>
      <c r="K36" s="63">
        <f t="shared" si="6"/>
        <v>0</v>
      </c>
      <c r="L36" s="63">
        <f t="shared" si="6"/>
        <v>213099</v>
      </c>
      <c r="M36" s="63">
        <f t="shared" si="6"/>
        <v>13306414</v>
      </c>
      <c r="N36" s="63">
        <f t="shared" si="6"/>
        <v>13519513</v>
      </c>
      <c r="O36" s="63">
        <f t="shared" si="6"/>
        <v>1725189</v>
      </c>
      <c r="P36" s="63">
        <f t="shared" si="6"/>
        <v>5719351</v>
      </c>
      <c r="Q36" s="63">
        <f t="shared" si="6"/>
        <v>1071469</v>
      </c>
      <c r="R36" s="63">
        <f t="shared" si="6"/>
        <v>8516009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38484962</v>
      </c>
      <c r="X36" s="63">
        <f t="shared" si="6"/>
        <v>35962417</v>
      </c>
      <c r="Y36" s="63">
        <f t="shared" si="6"/>
        <v>2522545</v>
      </c>
      <c r="Z36" s="64">
        <f>+IF(X36&lt;&gt;0,+(Y36/X36)*100,0)</f>
        <v>7.014392275135456</v>
      </c>
      <c r="AA36" s="65">
        <f>SUM(AA32:AA35)</f>
        <v>47949880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113653227</v>
      </c>
      <c r="D5" s="16">
        <f>SUM(D6:D8)</f>
        <v>0</v>
      </c>
      <c r="E5" s="17">
        <f t="shared" si="0"/>
        <v>5399988</v>
      </c>
      <c r="F5" s="18">
        <f t="shared" si="0"/>
        <v>5632624</v>
      </c>
      <c r="G5" s="18">
        <f t="shared" si="0"/>
        <v>0</v>
      </c>
      <c r="H5" s="18">
        <f t="shared" si="0"/>
        <v>204793</v>
      </c>
      <c r="I5" s="18">
        <f t="shared" si="0"/>
        <v>32687</v>
      </c>
      <c r="J5" s="18">
        <f t="shared" si="0"/>
        <v>237480</v>
      </c>
      <c r="K5" s="18">
        <f t="shared" si="0"/>
        <v>63099</v>
      </c>
      <c r="L5" s="18">
        <f t="shared" si="0"/>
        <v>15292</v>
      </c>
      <c r="M5" s="18">
        <f t="shared" si="0"/>
        <v>4615</v>
      </c>
      <c r="N5" s="18">
        <f t="shared" si="0"/>
        <v>83006</v>
      </c>
      <c r="O5" s="18">
        <f t="shared" si="0"/>
        <v>36417</v>
      </c>
      <c r="P5" s="18">
        <f t="shared" si="0"/>
        <v>6072</v>
      </c>
      <c r="Q5" s="18">
        <f t="shared" si="0"/>
        <v>240766</v>
      </c>
      <c r="R5" s="18">
        <f t="shared" si="0"/>
        <v>283255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603741</v>
      </c>
      <c r="X5" s="18">
        <f t="shared" si="0"/>
        <v>3907491</v>
      </c>
      <c r="Y5" s="18">
        <f t="shared" si="0"/>
        <v>-3303750</v>
      </c>
      <c r="Z5" s="4">
        <f>+IF(X5&lt;&gt;0,+(Y5/X5)*100,0)</f>
        <v>-84.54913907671188</v>
      </c>
      <c r="AA5" s="16">
        <f>SUM(AA6:AA8)</f>
        <v>5632624</v>
      </c>
    </row>
    <row r="6" spans="1:27" ht="13.5">
      <c r="A6" s="5" t="s">
        <v>32</v>
      </c>
      <c r="B6" s="3"/>
      <c r="C6" s="19">
        <v>50485</v>
      </c>
      <c r="D6" s="19"/>
      <c r="E6" s="20">
        <v>99996</v>
      </c>
      <c r="F6" s="21">
        <v>111124</v>
      </c>
      <c r="G6" s="21"/>
      <c r="H6" s="21"/>
      <c r="I6" s="21"/>
      <c r="J6" s="21"/>
      <c r="K6" s="21"/>
      <c r="L6" s="21"/>
      <c r="M6" s="21">
        <v>4615</v>
      </c>
      <c r="N6" s="21">
        <v>4615</v>
      </c>
      <c r="O6" s="21"/>
      <c r="P6" s="21">
        <v>3080</v>
      </c>
      <c r="Q6" s="21">
        <v>25368</v>
      </c>
      <c r="R6" s="21">
        <v>28448</v>
      </c>
      <c r="S6" s="21"/>
      <c r="T6" s="21"/>
      <c r="U6" s="21"/>
      <c r="V6" s="21"/>
      <c r="W6" s="21">
        <v>33063</v>
      </c>
      <c r="X6" s="21">
        <v>74997</v>
      </c>
      <c r="Y6" s="21">
        <v>-41934</v>
      </c>
      <c r="Z6" s="6">
        <v>-55.91</v>
      </c>
      <c r="AA6" s="28">
        <v>111124</v>
      </c>
    </row>
    <row r="7" spans="1:27" ht="13.5">
      <c r="A7" s="5" t="s">
        <v>33</v>
      </c>
      <c r="B7" s="3"/>
      <c r="C7" s="22">
        <v>113602742</v>
      </c>
      <c r="D7" s="22"/>
      <c r="E7" s="23">
        <v>5299992</v>
      </c>
      <c r="F7" s="24">
        <v>5521500</v>
      </c>
      <c r="G7" s="24"/>
      <c r="H7" s="24">
        <v>204793</v>
      </c>
      <c r="I7" s="24">
        <v>32687</v>
      </c>
      <c r="J7" s="24">
        <v>237480</v>
      </c>
      <c r="K7" s="24">
        <v>63099</v>
      </c>
      <c r="L7" s="24">
        <v>15292</v>
      </c>
      <c r="M7" s="24"/>
      <c r="N7" s="24">
        <v>78391</v>
      </c>
      <c r="O7" s="24">
        <v>36417</v>
      </c>
      <c r="P7" s="24">
        <v>2992</v>
      </c>
      <c r="Q7" s="24">
        <v>215398</v>
      </c>
      <c r="R7" s="24">
        <v>254807</v>
      </c>
      <c r="S7" s="24"/>
      <c r="T7" s="24"/>
      <c r="U7" s="24"/>
      <c r="V7" s="24"/>
      <c r="W7" s="24">
        <v>570678</v>
      </c>
      <c r="X7" s="24">
        <v>3832494</v>
      </c>
      <c r="Y7" s="24">
        <v>-3261816</v>
      </c>
      <c r="Z7" s="7">
        <v>-85.11</v>
      </c>
      <c r="AA7" s="29">
        <v>5521500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566792</v>
      </c>
      <c r="D9" s="16">
        <f>SUM(D10:D14)</f>
        <v>0</v>
      </c>
      <c r="E9" s="17">
        <f t="shared" si="1"/>
        <v>6350004</v>
      </c>
      <c r="F9" s="18">
        <f t="shared" si="1"/>
        <v>17210000</v>
      </c>
      <c r="G9" s="18">
        <f t="shared" si="1"/>
        <v>0</v>
      </c>
      <c r="H9" s="18">
        <f t="shared" si="1"/>
        <v>48901</v>
      </c>
      <c r="I9" s="18">
        <f t="shared" si="1"/>
        <v>25359</v>
      </c>
      <c r="J9" s="18">
        <f t="shared" si="1"/>
        <v>74260</v>
      </c>
      <c r="K9" s="18">
        <f t="shared" si="1"/>
        <v>96782</v>
      </c>
      <c r="L9" s="18">
        <f t="shared" si="1"/>
        <v>164788</v>
      </c>
      <c r="M9" s="18">
        <f t="shared" si="1"/>
        <v>20000</v>
      </c>
      <c r="N9" s="18">
        <f t="shared" si="1"/>
        <v>281570</v>
      </c>
      <c r="O9" s="18">
        <f t="shared" si="1"/>
        <v>1113217</v>
      </c>
      <c r="P9" s="18">
        <f t="shared" si="1"/>
        <v>0</v>
      </c>
      <c r="Q9" s="18">
        <f t="shared" si="1"/>
        <v>836913</v>
      </c>
      <c r="R9" s="18">
        <f t="shared" si="1"/>
        <v>1950130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2305960</v>
      </c>
      <c r="X9" s="18">
        <f t="shared" si="1"/>
        <v>13361431</v>
      </c>
      <c r="Y9" s="18">
        <f t="shared" si="1"/>
        <v>-11055471</v>
      </c>
      <c r="Z9" s="4">
        <f>+IF(X9&lt;&gt;0,+(Y9/X9)*100,0)</f>
        <v>-82.74166891255884</v>
      </c>
      <c r="AA9" s="30">
        <f>SUM(AA10:AA14)</f>
        <v>17210000</v>
      </c>
    </row>
    <row r="10" spans="1:27" ht="13.5">
      <c r="A10" s="5" t="s">
        <v>36</v>
      </c>
      <c r="B10" s="3"/>
      <c r="C10" s="19">
        <v>312533</v>
      </c>
      <c r="D10" s="19"/>
      <c r="E10" s="20">
        <v>549996</v>
      </c>
      <c r="F10" s="21">
        <v>1010000</v>
      </c>
      <c r="G10" s="21"/>
      <c r="H10" s="21">
        <v>34761</v>
      </c>
      <c r="I10" s="21">
        <v>25359</v>
      </c>
      <c r="J10" s="21">
        <v>60120</v>
      </c>
      <c r="K10" s="21"/>
      <c r="L10" s="21">
        <v>159125</v>
      </c>
      <c r="M10" s="21"/>
      <c r="N10" s="21">
        <v>159125</v>
      </c>
      <c r="O10" s="21"/>
      <c r="P10" s="21"/>
      <c r="Q10" s="21"/>
      <c r="R10" s="21"/>
      <c r="S10" s="21"/>
      <c r="T10" s="21"/>
      <c r="U10" s="21"/>
      <c r="V10" s="21"/>
      <c r="W10" s="21">
        <v>219245</v>
      </c>
      <c r="X10" s="21">
        <v>439997</v>
      </c>
      <c r="Y10" s="21">
        <v>-220752</v>
      </c>
      <c r="Z10" s="6">
        <v>-50.17</v>
      </c>
      <c r="AA10" s="28">
        <v>1010000</v>
      </c>
    </row>
    <row r="11" spans="1:27" ht="13.5">
      <c r="A11" s="5" t="s">
        <v>37</v>
      </c>
      <c r="B11" s="3"/>
      <c r="C11" s="19">
        <v>2740</v>
      </c>
      <c r="D11" s="19"/>
      <c r="E11" s="20">
        <v>700008</v>
      </c>
      <c r="F11" s="21">
        <v>3700000</v>
      </c>
      <c r="G11" s="21"/>
      <c r="H11" s="21">
        <v>5940</v>
      </c>
      <c r="I11" s="21"/>
      <c r="J11" s="21">
        <v>5940</v>
      </c>
      <c r="K11" s="21">
        <v>96782</v>
      </c>
      <c r="L11" s="21">
        <v>1750</v>
      </c>
      <c r="M11" s="21"/>
      <c r="N11" s="21">
        <v>98532</v>
      </c>
      <c r="O11" s="21"/>
      <c r="P11" s="21"/>
      <c r="Q11" s="21"/>
      <c r="R11" s="21"/>
      <c r="S11" s="21"/>
      <c r="T11" s="21"/>
      <c r="U11" s="21"/>
      <c r="V11" s="21"/>
      <c r="W11" s="21">
        <v>104472</v>
      </c>
      <c r="X11" s="21">
        <v>2239290</v>
      </c>
      <c r="Y11" s="21">
        <v>-2134818</v>
      </c>
      <c r="Z11" s="6">
        <v>-95.33</v>
      </c>
      <c r="AA11" s="28">
        <v>3700000</v>
      </c>
    </row>
    <row r="12" spans="1:27" ht="13.5">
      <c r="A12" s="5" t="s">
        <v>38</v>
      </c>
      <c r="B12" s="3"/>
      <c r="C12" s="19">
        <v>64145</v>
      </c>
      <c r="D12" s="19"/>
      <c r="E12" s="20">
        <v>4599996</v>
      </c>
      <c r="F12" s="21">
        <v>12250000</v>
      </c>
      <c r="G12" s="21"/>
      <c r="H12" s="21">
        <v>8200</v>
      </c>
      <c r="I12" s="21"/>
      <c r="J12" s="21">
        <v>8200</v>
      </c>
      <c r="K12" s="21"/>
      <c r="L12" s="21">
        <v>3913</v>
      </c>
      <c r="M12" s="21">
        <v>20000</v>
      </c>
      <c r="N12" s="21">
        <v>23913</v>
      </c>
      <c r="O12" s="21">
        <v>1113217</v>
      </c>
      <c r="P12" s="21"/>
      <c r="Q12" s="21">
        <v>836913</v>
      </c>
      <c r="R12" s="21">
        <v>1950130</v>
      </c>
      <c r="S12" s="21"/>
      <c r="T12" s="21"/>
      <c r="U12" s="21"/>
      <c r="V12" s="21"/>
      <c r="W12" s="21">
        <v>1982243</v>
      </c>
      <c r="X12" s="21">
        <v>10307141</v>
      </c>
      <c r="Y12" s="21">
        <v>-8324898</v>
      </c>
      <c r="Z12" s="6">
        <v>-80.77</v>
      </c>
      <c r="AA12" s="28">
        <v>12250000</v>
      </c>
    </row>
    <row r="13" spans="1:27" ht="13.5">
      <c r="A13" s="5" t="s">
        <v>39</v>
      </c>
      <c r="B13" s="3"/>
      <c r="C13" s="19">
        <v>187374</v>
      </c>
      <c r="D13" s="19"/>
      <c r="E13" s="20">
        <v>500004</v>
      </c>
      <c r="F13" s="21">
        <v>250000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375003</v>
      </c>
      <c r="Y13" s="21">
        <v>-375003</v>
      </c>
      <c r="Z13" s="6">
        <v>-100</v>
      </c>
      <c r="AA13" s="28">
        <v>250000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96284</v>
      </c>
      <c r="D15" s="16">
        <f>SUM(D16:D18)</f>
        <v>0</v>
      </c>
      <c r="E15" s="17">
        <f t="shared" si="2"/>
        <v>67733040</v>
      </c>
      <c r="F15" s="18">
        <f t="shared" si="2"/>
        <v>68687761</v>
      </c>
      <c r="G15" s="18">
        <f t="shared" si="2"/>
        <v>9196099</v>
      </c>
      <c r="H15" s="18">
        <f t="shared" si="2"/>
        <v>2315237</v>
      </c>
      <c r="I15" s="18">
        <f t="shared" si="2"/>
        <v>3028421</v>
      </c>
      <c r="J15" s="18">
        <f t="shared" si="2"/>
        <v>14539757</v>
      </c>
      <c r="K15" s="18">
        <f t="shared" si="2"/>
        <v>5987053</v>
      </c>
      <c r="L15" s="18">
        <f t="shared" si="2"/>
        <v>1964960</v>
      </c>
      <c r="M15" s="18">
        <f t="shared" si="2"/>
        <v>5502053</v>
      </c>
      <c r="N15" s="18">
        <f t="shared" si="2"/>
        <v>13454066</v>
      </c>
      <c r="O15" s="18">
        <f t="shared" si="2"/>
        <v>516830</v>
      </c>
      <c r="P15" s="18">
        <f t="shared" si="2"/>
        <v>5561244</v>
      </c>
      <c r="Q15" s="18">
        <f t="shared" si="2"/>
        <v>6495909</v>
      </c>
      <c r="R15" s="18">
        <f t="shared" si="2"/>
        <v>12573983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40567806</v>
      </c>
      <c r="X15" s="18">
        <f t="shared" si="2"/>
        <v>52719780</v>
      </c>
      <c r="Y15" s="18">
        <f t="shared" si="2"/>
        <v>-12151974</v>
      </c>
      <c r="Z15" s="4">
        <f>+IF(X15&lt;&gt;0,+(Y15/X15)*100,0)</f>
        <v>-23.050122743304318</v>
      </c>
      <c r="AA15" s="30">
        <f>SUM(AA16:AA18)</f>
        <v>68687761</v>
      </c>
    </row>
    <row r="16" spans="1:27" ht="13.5">
      <c r="A16" s="5" t="s">
        <v>42</v>
      </c>
      <c r="B16" s="3"/>
      <c r="C16" s="19">
        <v>96284</v>
      </c>
      <c r="D16" s="19"/>
      <c r="E16" s="20">
        <v>67733040</v>
      </c>
      <c r="F16" s="21">
        <v>68687761</v>
      </c>
      <c r="G16" s="21">
        <v>9196099</v>
      </c>
      <c r="H16" s="21">
        <v>2315237</v>
      </c>
      <c r="I16" s="21">
        <v>3028421</v>
      </c>
      <c r="J16" s="21">
        <v>14539757</v>
      </c>
      <c r="K16" s="21">
        <v>5987053</v>
      </c>
      <c r="L16" s="21">
        <v>1964960</v>
      </c>
      <c r="M16" s="21">
        <v>5502053</v>
      </c>
      <c r="N16" s="21">
        <v>13454066</v>
      </c>
      <c r="O16" s="21">
        <v>516830</v>
      </c>
      <c r="P16" s="21">
        <v>5561244</v>
      </c>
      <c r="Q16" s="21">
        <v>6495909</v>
      </c>
      <c r="R16" s="21">
        <v>12573983</v>
      </c>
      <c r="S16" s="21"/>
      <c r="T16" s="21"/>
      <c r="U16" s="21"/>
      <c r="V16" s="21"/>
      <c r="W16" s="21">
        <v>40567806</v>
      </c>
      <c r="X16" s="21">
        <v>52719780</v>
      </c>
      <c r="Y16" s="21">
        <v>-12151974</v>
      </c>
      <c r="Z16" s="6">
        <v>-23.05</v>
      </c>
      <c r="AA16" s="28">
        <v>68687761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78240</v>
      </c>
      <c r="D19" s="16">
        <f>SUM(D20:D23)</f>
        <v>0</v>
      </c>
      <c r="E19" s="17">
        <f t="shared" si="3"/>
        <v>9600012</v>
      </c>
      <c r="F19" s="18">
        <f t="shared" si="3"/>
        <v>13953000</v>
      </c>
      <c r="G19" s="18">
        <f t="shared" si="3"/>
        <v>177823</v>
      </c>
      <c r="H19" s="18">
        <f t="shared" si="3"/>
        <v>442431</v>
      </c>
      <c r="I19" s="18">
        <f t="shared" si="3"/>
        <v>240791</v>
      </c>
      <c r="J19" s="18">
        <f t="shared" si="3"/>
        <v>861045</v>
      </c>
      <c r="K19" s="18">
        <f t="shared" si="3"/>
        <v>536552</v>
      </c>
      <c r="L19" s="18">
        <f t="shared" si="3"/>
        <v>62734</v>
      </c>
      <c r="M19" s="18">
        <f t="shared" si="3"/>
        <v>220049</v>
      </c>
      <c r="N19" s="18">
        <f t="shared" si="3"/>
        <v>819335</v>
      </c>
      <c r="O19" s="18">
        <f t="shared" si="3"/>
        <v>56835</v>
      </c>
      <c r="P19" s="18">
        <f t="shared" si="3"/>
        <v>1375876</v>
      </c>
      <c r="Q19" s="18">
        <f t="shared" si="3"/>
        <v>124549</v>
      </c>
      <c r="R19" s="18">
        <f t="shared" si="3"/>
        <v>1557260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3237640</v>
      </c>
      <c r="X19" s="18">
        <f t="shared" si="3"/>
        <v>9451437</v>
      </c>
      <c r="Y19" s="18">
        <f t="shared" si="3"/>
        <v>-6213797</v>
      </c>
      <c r="Z19" s="4">
        <f>+IF(X19&lt;&gt;0,+(Y19/X19)*100,0)</f>
        <v>-65.74446827503586</v>
      </c>
      <c r="AA19" s="30">
        <f>SUM(AA20:AA23)</f>
        <v>13953000</v>
      </c>
    </row>
    <row r="20" spans="1:27" ht="13.5">
      <c r="A20" s="5" t="s">
        <v>46</v>
      </c>
      <c r="B20" s="3"/>
      <c r="C20" s="19"/>
      <c r="D20" s="19"/>
      <c r="E20" s="20">
        <v>9600012</v>
      </c>
      <c r="F20" s="21">
        <v>7450000</v>
      </c>
      <c r="G20" s="21">
        <v>177823</v>
      </c>
      <c r="H20" s="21"/>
      <c r="I20" s="21"/>
      <c r="J20" s="21">
        <v>177823</v>
      </c>
      <c r="K20" s="21">
        <v>25035</v>
      </c>
      <c r="L20" s="21">
        <v>62734</v>
      </c>
      <c r="M20" s="21">
        <v>220049</v>
      </c>
      <c r="N20" s="21">
        <v>307818</v>
      </c>
      <c r="O20" s="21"/>
      <c r="P20" s="21">
        <v>1375876</v>
      </c>
      <c r="Q20" s="21">
        <v>124549</v>
      </c>
      <c r="R20" s="21">
        <v>1500425</v>
      </c>
      <c r="S20" s="21"/>
      <c r="T20" s="21"/>
      <c r="U20" s="21"/>
      <c r="V20" s="21"/>
      <c r="W20" s="21">
        <v>1986066</v>
      </c>
      <c r="X20" s="21">
        <v>7200009</v>
      </c>
      <c r="Y20" s="21">
        <v>-5213943</v>
      </c>
      <c r="Z20" s="6">
        <v>-72.42</v>
      </c>
      <c r="AA20" s="28">
        <v>7450000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>
        <v>4145000</v>
      </c>
      <c r="G22" s="24"/>
      <c r="H22" s="24">
        <v>442431</v>
      </c>
      <c r="I22" s="24"/>
      <c r="J22" s="24">
        <v>442431</v>
      </c>
      <c r="K22" s="24">
        <v>511517</v>
      </c>
      <c r="L22" s="24"/>
      <c r="M22" s="24"/>
      <c r="N22" s="24">
        <v>511517</v>
      </c>
      <c r="O22" s="24">
        <v>56835</v>
      </c>
      <c r="P22" s="24"/>
      <c r="Q22" s="24"/>
      <c r="R22" s="24">
        <v>56835</v>
      </c>
      <c r="S22" s="24"/>
      <c r="T22" s="24"/>
      <c r="U22" s="24"/>
      <c r="V22" s="24"/>
      <c r="W22" s="24">
        <v>1010783</v>
      </c>
      <c r="X22" s="24">
        <v>2025712</v>
      </c>
      <c r="Y22" s="24">
        <v>-1014929</v>
      </c>
      <c r="Z22" s="7">
        <v>-50.1</v>
      </c>
      <c r="AA22" s="29">
        <v>4145000</v>
      </c>
    </row>
    <row r="23" spans="1:27" ht="13.5">
      <c r="A23" s="5" t="s">
        <v>49</v>
      </c>
      <c r="B23" s="3"/>
      <c r="C23" s="19">
        <v>78240</v>
      </c>
      <c r="D23" s="19"/>
      <c r="E23" s="20"/>
      <c r="F23" s="21">
        <v>2358000</v>
      </c>
      <c r="G23" s="21"/>
      <c r="H23" s="21"/>
      <c r="I23" s="21">
        <v>240791</v>
      </c>
      <c r="J23" s="21">
        <v>240791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240791</v>
      </c>
      <c r="X23" s="21">
        <v>225716</v>
      </c>
      <c r="Y23" s="21">
        <v>15075</v>
      </c>
      <c r="Z23" s="6">
        <v>6.68</v>
      </c>
      <c r="AA23" s="28">
        <v>2358000</v>
      </c>
    </row>
    <row r="24" spans="1:27" ht="13.5">
      <c r="A24" s="2" t="s">
        <v>50</v>
      </c>
      <c r="B24" s="8"/>
      <c r="C24" s="16">
        <v>7370</v>
      </c>
      <c r="D24" s="16"/>
      <c r="E24" s="17"/>
      <c r="F24" s="18">
        <v>50000</v>
      </c>
      <c r="G24" s="18"/>
      <c r="H24" s="18">
        <v>5696</v>
      </c>
      <c r="I24" s="18"/>
      <c r="J24" s="18">
        <v>5696</v>
      </c>
      <c r="K24" s="18"/>
      <c r="L24" s="18"/>
      <c r="M24" s="18">
        <v>11739</v>
      </c>
      <c r="N24" s="18">
        <v>11739</v>
      </c>
      <c r="O24" s="18"/>
      <c r="P24" s="18"/>
      <c r="Q24" s="18"/>
      <c r="R24" s="18"/>
      <c r="S24" s="18"/>
      <c r="T24" s="18"/>
      <c r="U24" s="18"/>
      <c r="V24" s="18"/>
      <c r="W24" s="18">
        <v>17435</v>
      </c>
      <c r="X24" s="18">
        <v>50000</v>
      </c>
      <c r="Y24" s="18">
        <v>-32565</v>
      </c>
      <c r="Z24" s="4">
        <v>-65.13</v>
      </c>
      <c r="AA24" s="30">
        <v>50000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114401913</v>
      </c>
      <c r="D25" s="50">
        <f>+D5+D9+D15+D19+D24</f>
        <v>0</v>
      </c>
      <c r="E25" s="51">
        <f t="shared" si="4"/>
        <v>89083044</v>
      </c>
      <c r="F25" s="52">
        <f t="shared" si="4"/>
        <v>105533385</v>
      </c>
      <c r="G25" s="52">
        <f t="shared" si="4"/>
        <v>9373922</v>
      </c>
      <c r="H25" s="52">
        <f t="shared" si="4"/>
        <v>3017058</v>
      </c>
      <c r="I25" s="52">
        <f t="shared" si="4"/>
        <v>3327258</v>
      </c>
      <c r="J25" s="52">
        <f t="shared" si="4"/>
        <v>15718238</v>
      </c>
      <c r="K25" s="52">
        <f t="shared" si="4"/>
        <v>6683486</v>
      </c>
      <c r="L25" s="52">
        <f t="shared" si="4"/>
        <v>2207774</v>
      </c>
      <c r="M25" s="52">
        <f t="shared" si="4"/>
        <v>5758456</v>
      </c>
      <c r="N25" s="52">
        <f t="shared" si="4"/>
        <v>14649716</v>
      </c>
      <c r="O25" s="52">
        <f t="shared" si="4"/>
        <v>1723299</v>
      </c>
      <c r="P25" s="52">
        <f t="shared" si="4"/>
        <v>6943192</v>
      </c>
      <c r="Q25" s="52">
        <f t="shared" si="4"/>
        <v>7698137</v>
      </c>
      <c r="R25" s="52">
        <f t="shared" si="4"/>
        <v>16364628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46732582</v>
      </c>
      <c r="X25" s="52">
        <f t="shared" si="4"/>
        <v>79490139</v>
      </c>
      <c r="Y25" s="52">
        <f t="shared" si="4"/>
        <v>-32757557</v>
      </c>
      <c r="Z25" s="53">
        <f>+IF(X25&lt;&gt;0,+(Y25/X25)*100,0)</f>
        <v>-41.20958575754912</v>
      </c>
      <c r="AA25" s="54">
        <f>+AA5+AA9+AA15+AA19+AA24</f>
        <v>105533385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61683048</v>
      </c>
      <c r="F28" s="21">
        <v>68983000</v>
      </c>
      <c r="G28" s="21">
        <v>3433027</v>
      </c>
      <c r="H28" s="21">
        <v>2072412</v>
      </c>
      <c r="I28" s="21">
        <v>3269212</v>
      </c>
      <c r="J28" s="21">
        <v>8774651</v>
      </c>
      <c r="K28" s="21">
        <v>4538960</v>
      </c>
      <c r="L28" s="21">
        <v>1964960</v>
      </c>
      <c r="M28" s="21">
        <v>5772053</v>
      </c>
      <c r="N28" s="21">
        <v>12275973</v>
      </c>
      <c r="O28" s="21">
        <v>573665</v>
      </c>
      <c r="P28" s="21">
        <v>6098744</v>
      </c>
      <c r="Q28" s="21">
        <v>6316739</v>
      </c>
      <c r="R28" s="21">
        <v>12989148</v>
      </c>
      <c r="S28" s="21"/>
      <c r="T28" s="21"/>
      <c r="U28" s="21"/>
      <c r="V28" s="21"/>
      <c r="W28" s="21">
        <v>34039772</v>
      </c>
      <c r="X28" s="21">
        <v>50433714</v>
      </c>
      <c r="Y28" s="21">
        <v>-16393942</v>
      </c>
      <c r="Z28" s="6">
        <v>-32.51</v>
      </c>
      <c r="AA28" s="19">
        <v>68983000</v>
      </c>
    </row>
    <row r="29" spans="1:27" ht="13.5">
      <c r="A29" s="56" t="s">
        <v>55</v>
      </c>
      <c r="B29" s="3"/>
      <c r="C29" s="19">
        <v>396852</v>
      </c>
      <c r="D29" s="19"/>
      <c r="E29" s="20">
        <v>9293004</v>
      </c>
      <c r="F29" s="21">
        <v>24853000</v>
      </c>
      <c r="G29" s="21">
        <v>5154936</v>
      </c>
      <c r="H29" s="21">
        <v>40457</v>
      </c>
      <c r="I29" s="21">
        <v>25359</v>
      </c>
      <c r="J29" s="21">
        <v>5220752</v>
      </c>
      <c r="K29" s="21">
        <v>1739368</v>
      </c>
      <c r="L29" s="21">
        <v>159125</v>
      </c>
      <c r="M29" s="21">
        <v>11739</v>
      </c>
      <c r="N29" s="21">
        <v>1910232</v>
      </c>
      <c r="O29" s="21">
        <v>1113217</v>
      </c>
      <c r="P29" s="21"/>
      <c r="Q29" s="21">
        <v>834913</v>
      </c>
      <c r="R29" s="21">
        <v>1948130</v>
      </c>
      <c r="S29" s="21"/>
      <c r="T29" s="21"/>
      <c r="U29" s="21"/>
      <c r="V29" s="21"/>
      <c r="W29" s="21">
        <v>9079114</v>
      </c>
      <c r="X29" s="21">
        <v>15618681</v>
      </c>
      <c r="Y29" s="21">
        <v>-6539567</v>
      </c>
      <c r="Z29" s="6">
        <v>-41.87</v>
      </c>
      <c r="AA29" s="28">
        <v>24853000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42433</v>
      </c>
      <c r="D31" s="19"/>
      <c r="E31" s="20">
        <v>107004</v>
      </c>
      <c r="F31" s="21">
        <v>587000</v>
      </c>
      <c r="G31" s="21"/>
      <c r="H31" s="21"/>
      <c r="I31" s="21"/>
      <c r="J31" s="21"/>
      <c r="K31" s="21"/>
      <c r="L31" s="21">
        <v>49951</v>
      </c>
      <c r="M31" s="21">
        <v>-49951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>
        <v>182003</v>
      </c>
      <c r="Y31" s="21">
        <v>-182003</v>
      </c>
      <c r="Z31" s="6">
        <v>-100</v>
      </c>
      <c r="AA31" s="28">
        <v>587000</v>
      </c>
    </row>
    <row r="32" spans="1:27" ht="13.5">
      <c r="A32" s="58" t="s">
        <v>58</v>
      </c>
      <c r="B32" s="3"/>
      <c r="C32" s="25">
        <f aca="true" t="shared" si="5" ref="C32:Y32">SUM(C28:C31)</f>
        <v>439285</v>
      </c>
      <c r="D32" s="25">
        <f>SUM(D28:D31)</f>
        <v>0</v>
      </c>
      <c r="E32" s="26">
        <f t="shared" si="5"/>
        <v>71083056</v>
      </c>
      <c r="F32" s="27">
        <f t="shared" si="5"/>
        <v>94423000</v>
      </c>
      <c r="G32" s="27">
        <f t="shared" si="5"/>
        <v>8587963</v>
      </c>
      <c r="H32" s="27">
        <f t="shared" si="5"/>
        <v>2112869</v>
      </c>
      <c r="I32" s="27">
        <f t="shared" si="5"/>
        <v>3294571</v>
      </c>
      <c r="J32" s="27">
        <f t="shared" si="5"/>
        <v>13995403</v>
      </c>
      <c r="K32" s="27">
        <f t="shared" si="5"/>
        <v>6278328</v>
      </c>
      <c r="L32" s="27">
        <f t="shared" si="5"/>
        <v>2174036</v>
      </c>
      <c r="M32" s="27">
        <f t="shared" si="5"/>
        <v>5733841</v>
      </c>
      <c r="N32" s="27">
        <f t="shared" si="5"/>
        <v>14186205</v>
      </c>
      <c r="O32" s="27">
        <f t="shared" si="5"/>
        <v>1686882</v>
      </c>
      <c r="P32" s="27">
        <f t="shared" si="5"/>
        <v>6098744</v>
      </c>
      <c r="Q32" s="27">
        <f t="shared" si="5"/>
        <v>7151652</v>
      </c>
      <c r="R32" s="27">
        <f t="shared" si="5"/>
        <v>14937278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43118886</v>
      </c>
      <c r="X32" s="27">
        <f t="shared" si="5"/>
        <v>66234398</v>
      </c>
      <c r="Y32" s="27">
        <f t="shared" si="5"/>
        <v>-23115512</v>
      </c>
      <c r="Z32" s="13">
        <f>+IF(X32&lt;&gt;0,+(Y32/X32)*100,0)</f>
        <v>-34.89955777962985</v>
      </c>
      <c r="AA32" s="31">
        <f>SUM(AA28:AA31)</f>
        <v>94423000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1259219</v>
      </c>
      <c r="D35" s="19"/>
      <c r="E35" s="20">
        <v>17999988</v>
      </c>
      <c r="F35" s="21">
        <v>11110385</v>
      </c>
      <c r="G35" s="21">
        <v>785959</v>
      </c>
      <c r="H35" s="21">
        <v>905618</v>
      </c>
      <c r="I35" s="21">
        <v>32687</v>
      </c>
      <c r="J35" s="21">
        <v>1724264</v>
      </c>
      <c r="K35" s="21">
        <v>405158</v>
      </c>
      <c r="L35" s="21">
        <v>33738</v>
      </c>
      <c r="M35" s="21">
        <v>24615</v>
      </c>
      <c r="N35" s="21">
        <v>463511</v>
      </c>
      <c r="O35" s="21">
        <v>36417</v>
      </c>
      <c r="P35" s="21">
        <v>844448</v>
      </c>
      <c r="Q35" s="21">
        <v>546485</v>
      </c>
      <c r="R35" s="21">
        <v>1427350</v>
      </c>
      <c r="S35" s="21"/>
      <c r="T35" s="21"/>
      <c r="U35" s="21"/>
      <c r="V35" s="21"/>
      <c r="W35" s="21">
        <v>3615125</v>
      </c>
      <c r="X35" s="21">
        <v>13357491</v>
      </c>
      <c r="Y35" s="21">
        <v>-9742366</v>
      </c>
      <c r="Z35" s="6">
        <v>-72.94</v>
      </c>
      <c r="AA35" s="28">
        <v>11110385</v>
      </c>
    </row>
    <row r="36" spans="1:27" ht="13.5">
      <c r="A36" s="60" t="s">
        <v>62</v>
      </c>
      <c r="B36" s="10"/>
      <c r="C36" s="61">
        <f aca="true" t="shared" si="6" ref="C36:Y36">SUM(C32:C35)</f>
        <v>1698504</v>
      </c>
      <c r="D36" s="61">
        <f>SUM(D32:D35)</f>
        <v>0</v>
      </c>
      <c r="E36" s="62">
        <f t="shared" si="6"/>
        <v>89083044</v>
      </c>
      <c r="F36" s="63">
        <f t="shared" si="6"/>
        <v>105533385</v>
      </c>
      <c r="G36" s="63">
        <f t="shared" si="6"/>
        <v>9373922</v>
      </c>
      <c r="H36" s="63">
        <f t="shared" si="6"/>
        <v>3018487</v>
      </c>
      <c r="I36" s="63">
        <f t="shared" si="6"/>
        <v>3327258</v>
      </c>
      <c r="J36" s="63">
        <f t="shared" si="6"/>
        <v>15719667</v>
      </c>
      <c r="K36" s="63">
        <f t="shared" si="6"/>
        <v>6683486</v>
      </c>
      <c r="L36" s="63">
        <f t="shared" si="6"/>
        <v>2207774</v>
      </c>
      <c r="M36" s="63">
        <f t="shared" si="6"/>
        <v>5758456</v>
      </c>
      <c r="N36" s="63">
        <f t="shared" si="6"/>
        <v>14649716</v>
      </c>
      <c r="O36" s="63">
        <f t="shared" si="6"/>
        <v>1723299</v>
      </c>
      <c r="P36" s="63">
        <f t="shared" si="6"/>
        <v>6943192</v>
      </c>
      <c r="Q36" s="63">
        <f t="shared" si="6"/>
        <v>7698137</v>
      </c>
      <c r="R36" s="63">
        <f t="shared" si="6"/>
        <v>16364628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46734011</v>
      </c>
      <c r="X36" s="63">
        <f t="shared" si="6"/>
        <v>79591889</v>
      </c>
      <c r="Y36" s="63">
        <f t="shared" si="6"/>
        <v>-32857878</v>
      </c>
      <c r="Z36" s="64">
        <f>+IF(X36&lt;&gt;0,+(Y36/X36)*100,0)</f>
        <v>-41.28294781394119</v>
      </c>
      <c r="AA36" s="65">
        <f>SUM(AA32:AA35)</f>
        <v>105533385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113601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44050</v>
      </c>
      <c r="J5" s="18">
        <f t="shared" si="0"/>
        <v>44050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9916420</v>
      </c>
      <c r="Q5" s="18">
        <f t="shared" si="0"/>
        <v>0</v>
      </c>
      <c r="R5" s="18">
        <f t="shared" si="0"/>
        <v>9916420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9960470</v>
      </c>
      <c r="X5" s="18">
        <f t="shared" si="0"/>
        <v>0</v>
      </c>
      <c r="Y5" s="18">
        <f t="shared" si="0"/>
        <v>9960470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>
        <v>9895379</v>
      </c>
      <c r="Q6" s="21"/>
      <c r="R6" s="21">
        <v>9895379</v>
      </c>
      <c r="S6" s="21"/>
      <c r="T6" s="21"/>
      <c r="U6" s="21"/>
      <c r="V6" s="21"/>
      <c r="W6" s="21">
        <v>9895379</v>
      </c>
      <c r="X6" s="21"/>
      <c r="Y6" s="21">
        <v>9895379</v>
      </c>
      <c r="Z6" s="6"/>
      <c r="AA6" s="28"/>
    </row>
    <row r="7" spans="1:27" ht="13.5">
      <c r="A7" s="5" t="s">
        <v>33</v>
      </c>
      <c r="B7" s="3"/>
      <c r="C7" s="22">
        <v>113601</v>
      </c>
      <c r="D7" s="22"/>
      <c r="E7" s="23"/>
      <c r="F7" s="24"/>
      <c r="G7" s="24"/>
      <c r="H7" s="24"/>
      <c r="I7" s="24">
        <v>44050</v>
      </c>
      <c r="J7" s="24">
        <v>44050</v>
      </c>
      <c r="K7" s="24"/>
      <c r="L7" s="24"/>
      <c r="M7" s="24"/>
      <c r="N7" s="24"/>
      <c r="O7" s="24"/>
      <c r="P7" s="24">
        <v>21041</v>
      </c>
      <c r="Q7" s="24"/>
      <c r="R7" s="24">
        <v>21041</v>
      </c>
      <c r="S7" s="24"/>
      <c r="T7" s="24"/>
      <c r="U7" s="24"/>
      <c r="V7" s="24"/>
      <c r="W7" s="24">
        <v>65091</v>
      </c>
      <c r="X7" s="24"/>
      <c r="Y7" s="24">
        <v>65091</v>
      </c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2000000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81849</v>
      </c>
      <c r="R9" s="18">
        <f t="shared" si="1"/>
        <v>81849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81849</v>
      </c>
      <c r="X9" s="18">
        <f t="shared" si="1"/>
        <v>1142856</v>
      </c>
      <c r="Y9" s="18">
        <f t="shared" si="1"/>
        <v>-1061007</v>
      </c>
      <c r="Z9" s="4">
        <f>+IF(X9&lt;&gt;0,+(Y9/X9)*100,0)</f>
        <v>-92.83820533820534</v>
      </c>
      <c r="AA9" s="30">
        <f>SUM(AA10:AA14)</f>
        <v>2000000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>
        <v>2000000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1142856</v>
      </c>
      <c r="Y12" s="21">
        <v>-1142856</v>
      </c>
      <c r="Z12" s="6">
        <v>-100</v>
      </c>
      <c r="AA12" s="28">
        <v>2000000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>
        <v>81849</v>
      </c>
      <c r="R14" s="24">
        <v>81849</v>
      </c>
      <c r="S14" s="24"/>
      <c r="T14" s="24"/>
      <c r="U14" s="24"/>
      <c r="V14" s="24"/>
      <c r="W14" s="24">
        <v>81849</v>
      </c>
      <c r="X14" s="24"/>
      <c r="Y14" s="24">
        <v>81849</v>
      </c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25781569</v>
      </c>
      <c r="D19" s="16">
        <f>SUM(D20:D23)</f>
        <v>0</v>
      </c>
      <c r="E19" s="17">
        <f t="shared" si="3"/>
        <v>291960000</v>
      </c>
      <c r="F19" s="18">
        <f t="shared" si="3"/>
        <v>241775000</v>
      </c>
      <c r="G19" s="18">
        <f t="shared" si="3"/>
        <v>1947149</v>
      </c>
      <c r="H19" s="18">
        <f t="shared" si="3"/>
        <v>13660537</v>
      </c>
      <c r="I19" s="18">
        <f t="shared" si="3"/>
        <v>20118492</v>
      </c>
      <c r="J19" s="18">
        <f t="shared" si="3"/>
        <v>35726178</v>
      </c>
      <c r="K19" s="18">
        <f t="shared" si="3"/>
        <v>12464704</v>
      </c>
      <c r="L19" s="18">
        <f t="shared" si="3"/>
        <v>6525352</v>
      </c>
      <c r="M19" s="18">
        <f t="shared" si="3"/>
        <v>27549750</v>
      </c>
      <c r="N19" s="18">
        <f t="shared" si="3"/>
        <v>46539806</v>
      </c>
      <c r="O19" s="18">
        <f t="shared" si="3"/>
        <v>12267901</v>
      </c>
      <c r="P19" s="18">
        <f t="shared" si="3"/>
        <v>12356160</v>
      </c>
      <c r="Q19" s="18">
        <f t="shared" si="3"/>
        <v>9383020</v>
      </c>
      <c r="R19" s="18">
        <f t="shared" si="3"/>
        <v>34007081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116273065</v>
      </c>
      <c r="X19" s="18">
        <f t="shared" si="3"/>
        <v>208566906</v>
      </c>
      <c r="Y19" s="18">
        <f t="shared" si="3"/>
        <v>-92293841</v>
      </c>
      <c r="Z19" s="4">
        <f>+IF(X19&lt;&gt;0,+(Y19/X19)*100,0)</f>
        <v>-44.251431240965914</v>
      </c>
      <c r="AA19" s="30">
        <f>SUM(AA20:AA23)</f>
        <v>241775000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25781569</v>
      </c>
      <c r="D21" s="19"/>
      <c r="E21" s="20">
        <v>291960000</v>
      </c>
      <c r="F21" s="21">
        <v>241775000</v>
      </c>
      <c r="G21" s="21">
        <v>1947149</v>
      </c>
      <c r="H21" s="21">
        <v>13660537</v>
      </c>
      <c r="I21" s="21">
        <v>20118492</v>
      </c>
      <c r="J21" s="21">
        <v>35726178</v>
      </c>
      <c r="K21" s="21">
        <v>12464704</v>
      </c>
      <c r="L21" s="21">
        <v>6525352</v>
      </c>
      <c r="M21" s="21">
        <v>27549750</v>
      </c>
      <c r="N21" s="21">
        <v>46539806</v>
      </c>
      <c r="O21" s="21">
        <v>12267901</v>
      </c>
      <c r="P21" s="21">
        <v>12356160</v>
      </c>
      <c r="Q21" s="21">
        <v>9383020</v>
      </c>
      <c r="R21" s="21">
        <v>34007081</v>
      </c>
      <c r="S21" s="21"/>
      <c r="T21" s="21"/>
      <c r="U21" s="21"/>
      <c r="V21" s="21"/>
      <c r="W21" s="21">
        <v>116273065</v>
      </c>
      <c r="X21" s="21">
        <v>208566906</v>
      </c>
      <c r="Y21" s="21">
        <v>-92293841</v>
      </c>
      <c r="Z21" s="6">
        <v>-44.25</v>
      </c>
      <c r="AA21" s="28">
        <v>241775000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25895170</v>
      </c>
      <c r="D25" s="50">
        <f>+D5+D9+D15+D19+D24</f>
        <v>0</v>
      </c>
      <c r="E25" s="51">
        <f t="shared" si="4"/>
        <v>291960000</v>
      </c>
      <c r="F25" s="52">
        <f t="shared" si="4"/>
        <v>243775000</v>
      </c>
      <c r="G25" s="52">
        <f t="shared" si="4"/>
        <v>1947149</v>
      </c>
      <c r="H25" s="52">
        <f t="shared" si="4"/>
        <v>13660537</v>
      </c>
      <c r="I25" s="52">
        <f t="shared" si="4"/>
        <v>20162542</v>
      </c>
      <c r="J25" s="52">
        <f t="shared" si="4"/>
        <v>35770228</v>
      </c>
      <c r="K25" s="52">
        <f t="shared" si="4"/>
        <v>12464704</v>
      </c>
      <c r="L25" s="52">
        <f t="shared" si="4"/>
        <v>6525352</v>
      </c>
      <c r="M25" s="52">
        <f t="shared" si="4"/>
        <v>27549750</v>
      </c>
      <c r="N25" s="52">
        <f t="shared" si="4"/>
        <v>46539806</v>
      </c>
      <c r="O25" s="52">
        <f t="shared" si="4"/>
        <v>12267901</v>
      </c>
      <c r="P25" s="52">
        <f t="shared" si="4"/>
        <v>22272580</v>
      </c>
      <c r="Q25" s="52">
        <f t="shared" si="4"/>
        <v>9464869</v>
      </c>
      <c r="R25" s="52">
        <f t="shared" si="4"/>
        <v>44005350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126315384</v>
      </c>
      <c r="X25" s="52">
        <f t="shared" si="4"/>
        <v>209709762</v>
      </c>
      <c r="Y25" s="52">
        <f t="shared" si="4"/>
        <v>-83394378</v>
      </c>
      <c r="Z25" s="53">
        <f>+IF(X25&lt;&gt;0,+(Y25/X25)*100,0)</f>
        <v>-39.766569378873264</v>
      </c>
      <c r="AA25" s="54">
        <f>+AA5+AA9+AA15+AA19+AA24</f>
        <v>243775000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19226788</v>
      </c>
      <c r="D28" s="19"/>
      <c r="E28" s="20">
        <v>152920000</v>
      </c>
      <c r="F28" s="21">
        <v>114035000</v>
      </c>
      <c r="G28" s="21">
        <v>1947149</v>
      </c>
      <c r="H28" s="21">
        <v>8062016</v>
      </c>
      <c r="I28" s="21">
        <v>12150895</v>
      </c>
      <c r="J28" s="21">
        <v>22160060</v>
      </c>
      <c r="K28" s="21">
        <v>3011967</v>
      </c>
      <c r="L28" s="21">
        <v>1462038</v>
      </c>
      <c r="M28" s="21">
        <v>16568417</v>
      </c>
      <c r="N28" s="21">
        <v>21042422</v>
      </c>
      <c r="O28" s="21">
        <v>7818162</v>
      </c>
      <c r="P28" s="21">
        <v>8791879</v>
      </c>
      <c r="Q28" s="21">
        <v>4717750</v>
      </c>
      <c r="R28" s="21">
        <v>21327791</v>
      </c>
      <c r="S28" s="21"/>
      <c r="T28" s="21"/>
      <c r="U28" s="21"/>
      <c r="V28" s="21"/>
      <c r="W28" s="21">
        <v>64530273</v>
      </c>
      <c r="X28" s="21">
        <v>105611594</v>
      </c>
      <c r="Y28" s="21">
        <v>-41081321</v>
      </c>
      <c r="Z28" s="6">
        <v>-38.9</v>
      </c>
      <c r="AA28" s="19">
        <v>114035000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19226788</v>
      </c>
      <c r="D32" s="25">
        <f>SUM(D28:D31)</f>
        <v>0</v>
      </c>
      <c r="E32" s="26">
        <f t="shared" si="5"/>
        <v>152920000</v>
      </c>
      <c r="F32" s="27">
        <f t="shared" si="5"/>
        <v>114035000</v>
      </c>
      <c r="G32" s="27">
        <f t="shared" si="5"/>
        <v>1947149</v>
      </c>
      <c r="H32" s="27">
        <f t="shared" si="5"/>
        <v>8062016</v>
      </c>
      <c r="I32" s="27">
        <f t="shared" si="5"/>
        <v>12150895</v>
      </c>
      <c r="J32" s="27">
        <f t="shared" si="5"/>
        <v>22160060</v>
      </c>
      <c r="K32" s="27">
        <f t="shared" si="5"/>
        <v>3011967</v>
      </c>
      <c r="L32" s="27">
        <f t="shared" si="5"/>
        <v>1462038</v>
      </c>
      <c r="M32" s="27">
        <f t="shared" si="5"/>
        <v>16568417</v>
      </c>
      <c r="N32" s="27">
        <f t="shared" si="5"/>
        <v>21042422</v>
      </c>
      <c r="O32" s="27">
        <f t="shared" si="5"/>
        <v>7818162</v>
      </c>
      <c r="P32" s="27">
        <f t="shared" si="5"/>
        <v>8791879</v>
      </c>
      <c r="Q32" s="27">
        <f t="shared" si="5"/>
        <v>4717750</v>
      </c>
      <c r="R32" s="27">
        <f t="shared" si="5"/>
        <v>21327791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64530273</v>
      </c>
      <c r="X32" s="27">
        <f t="shared" si="5"/>
        <v>105611594</v>
      </c>
      <c r="Y32" s="27">
        <f t="shared" si="5"/>
        <v>-41081321</v>
      </c>
      <c r="Z32" s="13">
        <f>+IF(X32&lt;&gt;0,+(Y32/X32)*100,0)</f>
        <v>-38.89849536784759</v>
      </c>
      <c r="AA32" s="31">
        <f>SUM(AA28:AA31)</f>
        <v>114035000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62</v>
      </c>
      <c r="B36" s="10"/>
      <c r="C36" s="61">
        <f aca="true" t="shared" si="6" ref="C36:Y36">SUM(C32:C35)</f>
        <v>19226788</v>
      </c>
      <c r="D36" s="61">
        <f>SUM(D32:D35)</f>
        <v>0</v>
      </c>
      <c r="E36" s="62">
        <f t="shared" si="6"/>
        <v>152920000</v>
      </c>
      <c r="F36" s="63">
        <f t="shared" si="6"/>
        <v>114035000</v>
      </c>
      <c r="G36" s="63">
        <f t="shared" si="6"/>
        <v>1947149</v>
      </c>
      <c r="H36" s="63">
        <f t="shared" si="6"/>
        <v>8062016</v>
      </c>
      <c r="I36" s="63">
        <f t="shared" si="6"/>
        <v>12150895</v>
      </c>
      <c r="J36" s="63">
        <f t="shared" si="6"/>
        <v>22160060</v>
      </c>
      <c r="K36" s="63">
        <f t="shared" si="6"/>
        <v>3011967</v>
      </c>
      <c r="L36" s="63">
        <f t="shared" si="6"/>
        <v>1462038</v>
      </c>
      <c r="M36" s="63">
        <f t="shared" si="6"/>
        <v>16568417</v>
      </c>
      <c r="N36" s="63">
        <f t="shared" si="6"/>
        <v>21042422</v>
      </c>
      <c r="O36" s="63">
        <f t="shared" si="6"/>
        <v>7818162</v>
      </c>
      <c r="P36" s="63">
        <f t="shared" si="6"/>
        <v>8791879</v>
      </c>
      <c r="Q36" s="63">
        <f t="shared" si="6"/>
        <v>4717750</v>
      </c>
      <c r="R36" s="63">
        <f t="shared" si="6"/>
        <v>21327791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64530273</v>
      </c>
      <c r="X36" s="63">
        <f t="shared" si="6"/>
        <v>105611594</v>
      </c>
      <c r="Y36" s="63">
        <f t="shared" si="6"/>
        <v>-41081321</v>
      </c>
      <c r="Z36" s="64">
        <f>+IF(X36&lt;&gt;0,+(Y36/X36)*100,0)</f>
        <v>-38.89849536784759</v>
      </c>
      <c r="AA36" s="65">
        <f>SUM(AA32:AA35)</f>
        <v>114035000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4235483</v>
      </c>
      <c r="D5" s="16">
        <f>SUM(D6:D8)</f>
        <v>0</v>
      </c>
      <c r="E5" s="17">
        <f t="shared" si="0"/>
        <v>704284000</v>
      </c>
      <c r="F5" s="18">
        <f t="shared" si="0"/>
        <v>736981981</v>
      </c>
      <c r="G5" s="18">
        <f t="shared" si="0"/>
        <v>10171326</v>
      </c>
      <c r="H5" s="18">
        <f t="shared" si="0"/>
        <v>21430830</v>
      </c>
      <c r="I5" s="18">
        <f t="shared" si="0"/>
        <v>-2689460</v>
      </c>
      <c r="J5" s="18">
        <f t="shared" si="0"/>
        <v>28912696</v>
      </c>
      <c r="K5" s="18">
        <f t="shared" si="0"/>
        <v>26022976</v>
      </c>
      <c r="L5" s="18">
        <f t="shared" si="0"/>
        <v>0</v>
      </c>
      <c r="M5" s="18">
        <f t="shared" si="0"/>
        <v>3485727</v>
      </c>
      <c r="N5" s="18">
        <f t="shared" si="0"/>
        <v>29508703</v>
      </c>
      <c r="O5" s="18">
        <f t="shared" si="0"/>
        <v>6453677</v>
      </c>
      <c r="P5" s="18">
        <f t="shared" si="0"/>
        <v>-38712951</v>
      </c>
      <c r="Q5" s="18">
        <f t="shared" si="0"/>
        <v>87365456</v>
      </c>
      <c r="R5" s="18">
        <f t="shared" si="0"/>
        <v>55106182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113527581</v>
      </c>
      <c r="X5" s="18">
        <f t="shared" si="0"/>
        <v>413387981</v>
      </c>
      <c r="Y5" s="18">
        <f t="shared" si="0"/>
        <v>-299860400</v>
      </c>
      <c r="Z5" s="4">
        <f>+IF(X5&lt;&gt;0,+(Y5/X5)*100,0)</f>
        <v>-72.53728066177135</v>
      </c>
      <c r="AA5" s="16">
        <f>SUM(AA6:AA8)</f>
        <v>736981981</v>
      </c>
    </row>
    <row r="6" spans="1:27" ht="13.5">
      <c r="A6" s="5" t="s">
        <v>32</v>
      </c>
      <c r="B6" s="3"/>
      <c r="C6" s="19">
        <v>-2329673</v>
      </c>
      <c r="D6" s="19"/>
      <c r="E6" s="20">
        <v>243993000</v>
      </c>
      <c r="F6" s="21">
        <v>109115287</v>
      </c>
      <c r="G6" s="21">
        <v>271510</v>
      </c>
      <c r="H6" s="21">
        <v>619161</v>
      </c>
      <c r="I6" s="21">
        <v>132352</v>
      </c>
      <c r="J6" s="21">
        <v>1023023</v>
      </c>
      <c r="K6" s="21">
        <v>557175</v>
      </c>
      <c r="L6" s="21"/>
      <c r="M6" s="21">
        <v>231688</v>
      </c>
      <c r="N6" s="21">
        <v>788863</v>
      </c>
      <c r="O6" s="21">
        <v>41041</v>
      </c>
      <c r="P6" s="21">
        <v>403704</v>
      </c>
      <c r="Q6" s="21">
        <v>68728</v>
      </c>
      <c r="R6" s="21">
        <v>513473</v>
      </c>
      <c r="S6" s="21"/>
      <c r="T6" s="21"/>
      <c r="U6" s="21"/>
      <c r="V6" s="21"/>
      <c r="W6" s="21">
        <v>2325359</v>
      </c>
      <c r="X6" s="21">
        <v>-26321713</v>
      </c>
      <c r="Y6" s="21">
        <v>28647072</v>
      </c>
      <c r="Z6" s="6">
        <v>-108.83</v>
      </c>
      <c r="AA6" s="28">
        <v>109115287</v>
      </c>
    </row>
    <row r="7" spans="1:27" ht="13.5">
      <c r="A7" s="5" t="s">
        <v>33</v>
      </c>
      <c r="B7" s="3"/>
      <c r="C7" s="22">
        <v>6565156</v>
      </c>
      <c r="D7" s="22"/>
      <c r="E7" s="23">
        <v>460125000</v>
      </c>
      <c r="F7" s="24">
        <v>626625694</v>
      </c>
      <c r="G7" s="24">
        <v>9899816</v>
      </c>
      <c r="H7" s="24">
        <v>20811669</v>
      </c>
      <c r="I7" s="24">
        <v>-2848614</v>
      </c>
      <c r="J7" s="24">
        <v>27862871</v>
      </c>
      <c r="K7" s="24">
        <v>25445250</v>
      </c>
      <c r="L7" s="24"/>
      <c r="M7" s="24">
        <v>3144160</v>
      </c>
      <c r="N7" s="24">
        <v>28589410</v>
      </c>
      <c r="O7" s="24">
        <v>6366225</v>
      </c>
      <c r="P7" s="24">
        <v>-39098744</v>
      </c>
      <c r="Q7" s="24">
        <v>87296728</v>
      </c>
      <c r="R7" s="24">
        <v>54564209</v>
      </c>
      <c r="S7" s="24"/>
      <c r="T7" s="24"/>
      <c r="U7" s="24"/>
      <c r="V7" s="24"/>
      <c r="W7" s="24">
        <v>111016490</v>
      </c>
      <c r="X7" s="24">
        <v>438468694</v>
      </c>
      <c r="Y7" s="24">
        <v>-327452204</v>
      </c>
      <c r="Z7" s="7">
        <v>-74.68</v>
      </c>
      <c r="AA7" s="29">
        <v>626625694</v>
      </c>
    </row>
    <row r="8" spans="1:27" ht="13.5">
      <c r="A8" s="5" t="s">
        <v>34</v>
      </c>
      <c r="B8" s="3"/>
      <c r="C8" s="19"/>
      <c r="D8" s="19"/>
      <c r="E8" s="20">
        <v>166000</v>
      </c>
      <c r="F8" s="21">
        <v>1241000</v>
      </c>
      <c r="G8" s="21"/>
      <c r="H8" s="21"/>
      <c r="I8" s="21">
        <v>26802</v>
      </c>
      <c r="J8" s="21">
        <v>26802</v>
      </c>
      <c r="K8" s="21">
        <v>20551</v>
      </c>
      <c r="L8" s="21"/>
      <c r="M8" s="21">
        <v>109879</v>
      </c>
      <c r="N8" s="21">
        <v>130430</v>
      </c>
      <c r="O8" s="21">
        <v>46411</v>
      </c>
      <c r="P8" s="21">
        <v>-17911</v>
      </c>
      <c r="Q8" s="21"/>
      <c r="R8" s="21">
        <v>28500</v>
      </c>
      <c r="S8" s="21"/>
      <c r="T8" s="21"/>
      <c r="U8" s="21"/>
      <c r="V8" s="21"/>
      <c r="W8" s="21">
        <v>185732</v>
      </c>
      <c r="X8" s="21">
        <v>1241000</v>
      </c>
      <c r="Y8" s="21">
        <v>-1055268</v>
      </c>
      <c r="Z8" s="6">
        <v>-85.03</v>
      </c>
      <c r="AA8" s="28">
        <v>1241000</v>
      </c>
    </row>
    <row r="9" spans="1:27" ht="13.5">
      <c r="A9" s="2" t="s">
        <v>35</v>
      </c>
      <c r="B9" s="3"/>
      <c r="C9" s="16">
        <f aca="true" t="shared" si="1" ref="C9:Y9">SUM(C10:C14)</f>
        <v>-504</v>
      </c>
      <c r="D9" s="16">
        <f>SUM(D10:D14)</f>
        <v>0</v>
      </c>
      <c r="E9" s="17">
        <f t="shared" si="1"/>
        <v>1983691000</v>
      </c>
      <c r="F9" s="18">
        <f t="shared" si="1"/>
        <v>2202388474</v>
      </c>
      <c r="G9" s="18">
        <f t="shared" si="1"/>
        <v>89999626</v>
      </c>
      <c r="H9" s="18">
        <f t="shared" si="1"/>
        <v>37048212</v>
      </c>
      <c r="I9" s="18">
        <f t="shared" si="1"/>
        <v>-33079243</v>
      </c>
      <c r="J9" s="18">
        <f t="shared" si="1"/>
        <v>93968595</v>
      </c>
      <c r="K9" s="18">
        <f t="shared" si="1"/>
        <v>50046956</v>
      </c>
      <c r="L9" s="18">
        <f t="shared" si="1"/>
        <v>0</v>
      </c>
      <c r="M9" s="18">
        <f t="shared" si="1"/>
        <v>43340213</v>
      </c>
      <c r="N9" s="18">
        <f t="shared" si="1"/>
        <v>93387169</v>
      </c>
      <c r="O9" s="18">
        <f t="shared" si="1"/>
        <v>41348768</v>
      </c>
      <c r="P9" s="18">
        <f t="shared" si="1"/>
        <v>49993945</v>
      </c>
      <c r="Q9" s="18">
        <f t="shared" si="1"/>
        <v>49575243</v>
      </c>
      <c r="R9" s="18">
        <f t="shared" si="1"/>
        <v>140917956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328273720</v>
      </c>
      <c r="X9" s="18">
        <f t="shared" si="1"/>
        <v>1478209474</v>
      </c>
      <c r="Y9" s="18">
        <f t="shared" si="1"/>
        <v>-1149935754</v>
      </c>
      <c r="Z9" s="4">
        <f>+IF(X9&lt;&gt;0,+(Y9/X9)*100,0)</f>
        <v>-77.79247625089974</v>
      </c>
      <c r="AA9" s="30">
        <f>SUM(AA10:AA14)</f>
        <v>2202388474</v>
      </c>
    </row>
    <row r="10" spans="1:27" ht="13.5">
      <c r="A10" s="5" t="s">
        <v>36</v>
      </c>
      <c r="B10" s="3"/>
      <c r="C10" s="19">
        <v>-28913846</v>
      </c>
      <c r="D10" s="19"/>
      <c r="E10" s="20">
        <v>288416000</v>
      </c>
      <c r="F10" s="21">
        <v>271749681</v>
      </c>
      <c r="G10" s="21">
        <v>7835915</v>
      </c>
      <c r="H10" s="21">
        <v>7742028</v>
      </c>
      <c r="I10" s="21">
        <v>5482241</v>
      </c>
      <c r="J10" s="21">
        <v>21060184</v>
      </c>
      <c r="K10" s="21">
        <v>3335574</v>
      </c>
      <c r="L10" s="21"/>
      <c r="M10" s="21">
        <v>9447606</v>
      </c>
      <c r="N10" s="21">
        <v>12783180</v>
      </c>
      <c r="O10" s="21">
        <v>11399245</v>
      </c>
      <c r="P10" s="21">
        <v>5022233</v>
      </c>
      <c r="Q10" s="21">
        <v>2437129</v>
      </c>
      <c r="R10" s="21">
        <v>18858607</v>
      </c>
      <c r="S10" s="21"/>
      <c r="T10" s="21"/>
      <c r="U10" s="21"/>
      <c r="V10" s="21"/>
      <c r="W10" s="21">
        <v>52701971</v>
      </c>
      <c r="X10" s="21">
        <v>150825681</v>
      </c>
      <c r="Y10" s="21">
        <v>-98123710</v>
      </c>
      <c r="Z10" s="6">
        <v>-65.06</v>
      </c>
      <c r="AA10" s="28">
        <v>271749681</v>
      </c>
    </row>
    <row r="11" spans="1:27" ht="13.5">
      <c r="A11" s="5" t="s">
        <v>37</v>
      </c>
      <c r="B11" s="3"/>
      <c r="C11" s="19"/>
      <c r="D11" s="19"/>
      <c r="E11" s="20">
        <v>354555000</v>
      </c>
      <c r="F11" s="21">
        <v>328532396</v>
      </c>
      <c r="G11" s="21">
        <v>12545993</v>
      </c>
      <c r="H11" s="21">
        <v>7758318</v>
      </c>
      <c r="I11" s="21">
        <v>-1698224</v>
      </c>
      <c r="J11" s="21">
        <v>18606087</v>
      </c>
      <c r="K11" s="21">
        <v>6365071</v>
      </c>
      <c r="L11" s="21"/>
      <c r="M11" s="21">
        <v>12035958</v>
      </c>
      <c r="N11" s="21">
        <v>18401029</v>
      </c>
      <c r="O11" s="21">
        <v>10898711</v>
      </c>
      <c r="P11" s="21">
        <v>11810557</v>
      </c>
      <c r="Q11" s="21">
        <v>5763418</v>
      </c>
      <c r="R11" s="21">
        <v>28472686</v>
      </c>
      <c r="S11" s="21"/>
      <c r="T11" s="21"/>
      <c r="U11" s="21"/>
      <c r="V11" s="21"/>
      <c r="W11" s="21">
        <v>65479802</v>
      </c>
      <c r="X11" s="21">
        <v>188737396</v>
      </c>
      <c r="Y11" s="21">
        <v>-123257594</v>
      </c>
      <c r="Z11" s="6">
        <v>-65.31</v>
      </c>
      <c r="AA11" s="28">
        <v>328532396</v>
      </c>
    </row>
    <row r="12" spans="1:27" ht="13.5">
      <c r="A12" s="5" t="s">
        <v>38</v>
      </c>
      <c r="B12" s="3"/>
      <c r="C12" s="19">
        <v>28913342</v>
      </c>
      <c r="D12" s="19"/>
      <c r="E12" s="20">
        <v>116670000</v>
      </c>
      <c r="F12" s="21">
        <v>106360000</v>
      </c>
      <c r="G12" s="21">
        <v>118556</v>
      </c>
      <c r="H12" s="21">
        <v>7898495</v>
      </c>
      <c r="I12" s="21">
        <v>-164434</v>
      </c>
      <c r="J12" s="21">
        <v>7852617</v>
      </c>
      <c r="K12" s="21">
        <v>4946220</v>
      </c>
      <c r="L12" s="21"/>
      <c r="M12" s="21">
        <v>1169643</v>
      </c>
      <c r="N12" s="21">
        <v>6115863</v>
      </c>
      <c r="O12" s="21">
        <v>328021</v>
      </c>
      <c r="P12" s="21">
        <v>2475290</v>
      </c>
      <c r="Q12" s="21">
        <v>6122736</v>
      </c>
      <c r="R12" s="21">
        <v>8926047</v>
      </c>
      <c r="S12" s="21"/>
      <c r="T12" s="21"/>
      <c r="U12" s="21"/>
      <c r="V12" s="21"/>
      <c r="W12" s="21">
        <v>22894527</v>
      </c>
      <c r="X12" s="21">
        <v>66737000</v>
      </c>
      <c r="Y12" s="21">
        <v>-43842473</v>
      </c>
      <c r="Z12" s="6">
        <v>-65.69</v>
      </c>
      <c r="AA12" s="28">
        <v>106360000</v>
      </c>
    </row>
    <row r="13" spans="1:27" ht="13.5">
      <c r="A13" s="5" t="s">
        <v>39</v>
      </c>
      <c r="B13" s="3"/>
      <c r="C13" s="19"/>
      <c r="D13" s="19"/>
      <c r="E13" s="20">
        <v>1194395000</v>
      </c>
      <c r="F13" s="21">
        <v>1474786397</v>
      </c>
      <c r="G13" s="21">
        <v>68406273</v>
      </c>
      <c r="H13" s="21">
        <v>12600649</v>
      </c>
      <c r="I13" s="21">
        <v>-36002520</v>
      </c>
      <c r="J13" s="21">
        <v>45004402</v>
      </c>
      <c r="K13" s="21">
        <v>34968244</v>
      </c>
      <c r="L13" s="21"/>
      <c r="M13" s="21">
        <v>20121299</v>
      </c>
      <c r="N13" s="21">
        <v>55089543</v>
      </c>
      <c r="O13" s="21">
        <v>18344303</v>
      </c>
      <c r="P13" s="21">
        <v>30357001</v>
      </c>
      <c r="Q13" s="21">
        <v>34316980</v>
      </c>
      <c r="R13" s="21">
        <v>83018284</v>
      </c>
      <c r="S13" s="21"/>
      <c r="T13" s="21"/>
      <c r="U13" s="21"/>
      <c r="V13" s="21"/>
      <c r="W13" s="21">
        <v>183112229</v>
      </c>
      <c r="X13" s="21">
        <v>1064033397</v>
      </c>
      <c r="Y13" s="21">
        <v>-880921168</v>
      </c>
      <c r="Z13" s="6">
        <v>-82.79</v>
      </c>
      <c r="AA13" s="28">
        <v>1474786397</v>
      </c>
    </row>
    <row r="14" spans="1:27" ht="13.5">
      <c r="A14" s="5" t="s">
        <v>40</v>
      </c>
      <c r="B14" s="3"/>
      <c r="C14" s="22"/>
      <c r="D14" s="22"/>
      <c r="E14" s="23">
        <v>29655000</v>
      </c>
      <c r="F14" s="24">
        <v>20960000</v>
      </c>
      <c r="G14" s="24">
        <v>1092889</v>
      </c>
      <c r="H14" s="24">
        <v>1048722</v>
      </c>
      <c r="I14" s="24">
        <v>-696306</v>
      </c>
      <c r="J14" s="24">
        <v>1445305</v>
      </c>
      <c r="K14" s="24">
        <v>431847</v>
      </c>
      <c r="L14" s="24"/>
      <c r="M14" s="24">
        <v>565707</v>
      </c>
      <c r="N14" s="24">
        <v>997554</v>
      </c>
      <c r="O14" s="24">
        <v>378488</v>
      </c>
      <c r="P14" s="24">
        <v>328864</v>
      </c>
      <c r="Q14" s="24">
        <v>934980</v>
      </c>
      <c r="R14" s="24">
        <v>1642332</v>
      </c>
      <c r="S14" s="24"/>
      <c r="T14" s="24"/>
      <c r="U14" s="24"/>
      <c r="V14" s="24"/>
      <c r="W14" s="24">
        <v>4085191</v>
      </c>
      <c r="X14" s="24">
        <v>7876000</v>
      </c>
      <c r="Y14" s="24">
        <v>-3790809</v>
      </c>
      <c r="Z14" s="7">
        <v>-48.13</v>
      </c>
      <c r="AA14" s="29">
        <v>20960000</v>
      </c>
    </row>
    <row r="15" spans="1:27" ht="13.5">
      <c r="A15" s="2" t="s">
        <v>41</v>
      </c>
      <c r="B15" s="8"/>
      <c r="C15" s="16">
        <f aca="true" t="shared" si="2" ref="C15:Y15">SUM(C16:C18)</f>
        <v>-2733789</v>
      </c>
      <c r="D15" s="16">
        <f>SUM(D16:D18)</f>
        <v>0</v>
      </c>
      <c r="E15" s="17">
        <f t="shared" si="2"/>
        <v>2484091000</v>
      </c>
      <c r="F15" s="18">
        <f t="shared" si="2"/>
        <v>2188827965</v>
      </c>
      <c r="G15" s="18">
        <f t="shared" si="2"/>
        <v>95190051</v>
      </c>
      <c r="H15" s="18">
        <f t="shared" si="2"/>
        <v>136098179</v>
      </c>
      <c r="I15" s="18">
        <f t="shared" si="2"/>
        <v>-12968242</v>
      </c>
      <c r="J15" s="18">
        <f t="shared" si="2"/>
        <v>218319988</v>
      </c>
      <c r="K15" s="18">
        <f t="shared" si="2"/>
        <v>134046164</v>
      </c>
      <c r="L15" s="18">
        <f t="shared" si="2"/>
        <v>0</v>
      </c>
      <c r="M15" s="18">
        <f t="shared" si="2"/>
        <v>155321630</v>
      </c>
      <c r="N15" s="18">
        <f t="shared" si="2"/>
        <v>289367794</v>
      </c>
      <c r="O15" s="18">
        <f t="shared" si="2"/>
        <v>81838086</v>
      </c>
      <c r="P15" s="18">
        <f t="shared" si="2"/>
        <v>207769407</v>
      </c>
      <c r="Q15" s="18">
        <f t="shared" si="2"/>
        <v>-7593471</v>
      </c>
      <c r="R15" s="18">
        <f t="shared" si="2"/>
        <v>282014022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789701804</v>
      </c>
      <c r="X15" s="18">
        <f t="shared" si="2"/>
        <v>1083645965</v>
      </c>
      <c r="Y15" s="18">
        <f t="shared" si="2"/>
        <v>-293944161</v>
      </c>
      <c r="Z15" s="4">
        <f>+IF(X15&lt;&gt;0,+(Y15/X15)*100,0)</f>
        <v>-27.1254792149759</v>
      </c>
      <c r="AA15" s="30">
        <f>SUM(AA16:AA18)</f>
        <v>2188827965</v>
      </c>
    </row>
    <row r="16" spans="1:27" ht="13.5">
      <c r="A16" s="5" t="s">
        <v>42</v>
      </c>
      <c r="B16" s="3"/>
      <c r="C16" s="19"/>
      <c r="D16" s="19"/>
      <c r="E16" s="20">
        <v>352837000</v>
      </c>
      <c r="F16" s="21">
        <v>436541005</v>
      </c>
      <c r="G16" s="21">
        <v>17640976</v>
      </c>
      <c r="H16" s="21">
        <v>23817982</v>
      </c>
      <c r="I16" s="21">
        <v>18719309</v>
      </c>
      <c r="J16" s="21">
        <v>60178267</v>
      </c>
      <c r="K16" s="21">
        <v>14662010</v>
      </c>
      <c r="L16" s="21"/>
      <c r="M16" s="21">
        <v>41074486</v>
      </c>
      <c r="N16" s="21">
        <v>55736496</v>
      </c>
      <c r="O16" s="21">
        <v>25307930</v>
      </c>
      <c r="P16" s="21">
        <v>13842056</v>
      </c>
      <c r="Q16" s="21">
        <v>-8088690</v>
      </c>
      <c r="R16" s="21">
        <v>31061296</v>
      </c>
      <c r="S16" s="21"/>
      <c r="T16" s="21"/>
      <c r="U16" s="21"/>
      <c r="V16" s="21"/>
      <c r="W16" s="21">
        <v>146976059</v>
      </c>
      <c r="X16" s="21">
        <v>319241005</v>
      </c>
      <c r="Y16" s="21">
        <v>-172264946</v>
      </c>
      <c r="Z16" s="6">
        <v>-53.96</v>
      </c>
      <c r="AA16" s="28">
        <v>436541005</v>
      </c>
    </row>
    <row r="17" spans="1:27" ht="13.5">
      <c r="A17" s="5" t="s">
        <v>43</v>
      </c>
      <c r="B17" s="3"/>
      <c r="C17" s="19">
        <v>-2735274</v>
      </c>
      <c r="D17" s="19"/>
      <c r="E17" s="20">
        <v>2117664000</v>
      </c>
      <c r="F17" s="21">
        <v>1739495660</v>
      </c>
      <c r="G17" s="21">
        <v>74295445</v>
      </c>
      <c r="H17" s="21">
        <v>112280197</v>
      </c>
      <c r="I17" s="21">
        <v>-28601071</v>
      </c>
      <c r="J17" s="21">
        <v>157974571</v>
      </c>
      <c r="K17" s="21">
        <v>119384154</v>
      </c>
      <c r="L17" s="21"/>
      <c r="M17" s="21">
        <v>114051444</v>
      </c>
      <c r="N17" s="21">
        <v>233435598</v>
      </c>
      <c r="O17" s="21">
        <v>56479156</v>
      </c>
      <c r="P17" s="21">
        <v>193342744</v>
      </c>
      <c r="Q17" s="21">
        <v>-1161175</v>
      </c>
      <c r="R17" s="21">
        <v>248660725</v>
      </c>
      <c r="S17" s="21"/>
      <c r="T17" s="21"/>
      <c r="U17" s="21"/>
      <c r="V17" s="21"/>
      <c r="W17" s="21">
        <v>640070894</v>
      </c>
      <c r="X17" s="21">
        <v>758391660</v>
      </c>
      <c r="Y17" s="21">
        <v>-118320766</v>
      </c>
      <c r="Z17" s="6">
        <v>-15.6</v>
      </c>
      <c r="AA17" s="28">
        <v>1739495660</v>
      </c>
    </row>
    <row r="18" spans="1:27" ht="13.5">
      <c r="A18" s="5" t="s">
        <v>44</v>
      </c>
      <c r="B18" s="3"/>
      <c r="C18" s="19">
        <v>1485</v>
      </c>
      <c r="D18" s="19"/>
      <c r="E18" s="20">
        <v>13590000</v>
      </c>
      <c r="F18" s="21">
        <v>12791300</v>
      </c>
      <c r="G18" s="21">
        <v>3253630</v>
      </c>
      <c r="H18" s="21"/>
      <c r="I18" s="21">
        <v>-3086480</v>
      </c>
      <c r="J18" s="21">
        <v>167150</v>
      </c>
      <c r="K18" s="21"/>
      <c r="L18" s="21"/>
      <c r="M18" s="21">
        <v>195700</v>
      </c>
      <c r="N18" s="21">
        <v>195700</v>
      </c>
      <c r="O18" s="21">
        <v>51000</v>
      </c>
      <c r="P18" s="21">
        <v>584607</v>
      </c>
      <c r="Q18" s="21">
        <v>1656394</v>
      </c>
      <c r="R18" s="21">
        <v>2292001</v>
      </c>
      <c r="S18" s="21"/>
      <c r="T18" s="21"/>
      <c r="U18" s="21"/>
      <c r="V18" s="21"/>
      <c r="W18" s="21">
        <v>2654851</v>
      </c>
      <c r="X18" s="21">
        <v>6013300</v>
      </c>
      <c r="Y18" s="21">
        <v>-3358449</v>
      </c>
      <c r="Z18" s="6">
        <v>-55.85</v>
      </c>
      <c r="AA18" s="28">
        <v>12791300</v>
      </c>
    </row>
    <row r="19" spans="1:27" ht="13.5">
      <c r="A19" s="2" t="s">
        <v>45</v>
      </c>
      <c r="B19" s="8"/>
      <c r="C19" s="16">
        <f aca="true" t="shared" si="3" ref="C19:Y19">SUM(C20:C23)</f>
        <v>-6600018</v>
      </c>
      <c r="D19" s="16">
        <f>SUM(D20:D23)</f>
        <v>0</v>
      </c>
      <c r="E19" s="17">
        <f t="shared" si="3"/>
        <v>2608209000</v>
      </c>
      <c r="F19" s="18">
        <f t="shared" si="3"/>
        <v>2540823117</v>
      </c>
      <c r="G19" s="18">
        <f t="shared" si="3"/>
        <v>276551051</v>
      </c>
      <c r="H19" s="18">
        <f t="shared" si="3"/>
        <v>97363136</v>
      </c>
      <c r="I19" s="18">
        <f t="shared" si="3"/>
        <v>-126573193</v>
      </c>
      <c r="J19" s="18">
        <f t="shared" si="3"/>
        <v>247340994</v>
      </c>
      <c r="K19" s="18">
        <f t="shared" si="3"/>
        <v>43230032</v>
      </c>
      <c r="L19" s="18">
        <f t="shared" si="3"/>
        <v>0</v>
      </c>
      <c r="M19" s="18">
        <f t="shared" si="3"/>
        <v>163910038</v>
      </c>
      <c r="N19" s="18">
        <f t="shared" si="3"/>
        <v>207140070</v>
      </c>
      <c r="O19" s="18">
        <f t="shared" si="3"/>
        <v>146221799</v>
      </c>
      <c r="P19" s="18">
        <f t="shared" si="3"/>
        <v>102170792</v>
      </c>
      <c r="Q19" s="18">
        <f t="shared" si="3"/>
        <v>-1603219</v>
      </c>
      <c r="R19" s="18">
        <f t="shared" si="3"/>
        <v>246789372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701270436</v>
      </c>
      <c r="X19" s="18">
        <f t="shared" si="3"/>
        <v>1496279116</v>
      </c>
      <c r="Y19" s="18">
        <f t="shared" si="3"/>
        <v>-795008680</v>
      </c>
      <c r="Z19" s="4">
        <f>+IF(X19&lt;&gt;0,+(Y19/X19)*100,0)</f>
        <v>-53.13237827747641</v>
      </c>
      <c r="AA19" s="30">
        <f>SUM(AA20:AA23)</f>
        <v>2540823117</v>
      </c>
    </row>
    <row r="20" spans="1:27" ht="13.5">
      <c r="A20" s="5" t="s">
        <v>46</v>
      </c>
      <c r="B20" s="3"/>
      <c r="C20" s="19">
        <v>-6927893</v>
      </c>
      <c r="D20" s="19"/>
      <c r="E20" s="20">
        <v>866293000</v>
      </c>
      <c r="F20" s="21">
        <v>717312630</v>
      </c>
      <c r="G20" s="21">
        <v>53415024</v>
      </c>
      <c r="H20" s="21">
        <v>38926494</v>
      </c>
      <c r="I20" s="21">
        <v>8602249</v>
      </c>
      <c r="J20" s="21">
        <v>100943767</v>
      </c>
      <c r="K20" s="21">
        <v>21028957</v>
      </c>
      <c r="L20" s="21"/>
      <c r="M20" s="21">
        <v>30155659</v>
      </c>
      <c r="N20" s="21">
        <v>51184616</v>
      </c>
      <c r="O20" s="21">
        <v>22005997</v>
      </c>
      <c r="P20" s="21">
        <v>44126096</v>
      </c>
      <c r="Q20" s="21">
        <v>-156253</v>
      </c>
      <c r="R20" s="21">
        <v>65975840</v>
      </c>
      <c r="S20" s="21"/>
      <c r="T20" s="21"/>
      <c r="U20" s="21"/>
      <c r="V20" s="21"/>
      <c r="W20" s="21">
        <v>218104223</v>
      </c>
      <c r="X20" s="21">
        <v>447037629</v>
      </c>
      <c r="Y20" s="21">
        <v>-228933406</v>
      </c>
      <c r="Z20" s="6">
        <v>-51.21</v>
      </c>
      <c r="AA20" s="28">
        <v>717312630</v>
      </c>
    </row>
    <row r="21" spans="1:27" ht="13.5">
      <c r="A21" s="5" t="s">
        <v>47</v>
      </c>
      <c r="B21" s="3"/>
      <c r="C21" s="19"/>
      <c r="D21" s="19"/>
      <c r="E21" s="20">
        <v>853068000</v>
      </c>
      <c r="F21" s="21">
        <v>628089150</v>
      </c>
      <c r="G21" s="21">
        <v>37417772</v>
      </c>
      <c r="H21" s="21">
        <v>34480038</v>
      </c>
      <c r="I21" s="21">
        <v>5543432</v>
      </c>
      <c r="J21" s="21">
        <v>77441242</v>
      </c>
      <c r="K21" s="21">
        <v>22034671</v>
      </c>
      <c r="L21" s="21"/>
      <c r="M21" s="21">
        <v>30873764</v>
      </c>
      <c r="N21" s="21">
        <v>52908435</v>
      </c>
      <c r="O21" s="21">
        <v>17165800</v>
      </c>
      <c r="P21" s="21">
        <v>28615600</v>
      </c>
      <c r="Q21" s="21">
        <v>11188203</v>
      </c>
      <c r="R21" s="21">
        <v>56969603</v>
      </c>
      <c r="S21" s="21"/>
      <c r="T21" s="21"/>
      <c r="U21" s="21"/>
      <c r="V21" s="21"/>
      <c r="W21" s="21">
        <v>187319280</v>
      </c>
      <c r="X21" s="21">
        <v>331487150</v>
      </c>
      <c r="Y21" s="21">
        <v>-144167870</v>
      </c>
      <c r="Z21" s="6">
        <v>-43.49</v>
      </c>
      <c r="AA21" s="28">
        <v>628089150</v>
      </c>
    </row>
    <row r="22" spans="1:27" ht="13.5">
      <c r="A22" s="5" t="s">
        <v>48</v>
      </c>
      <c r="B22" s="3"/>
      <c r="C22" s="22">
        <v>327875</v>
      </c>
      <c r="D22" s="22"/>
      <c r="E22" s="23">
        <v>803420000</v>
      </c>
      <c r="F22" s="24">
        <v>1153966337</v>
      </c>
      <c r="G22" s="24">
        <v>159964035</v>
      </c>
      <c r="H22" s="24">
        <v>23349566</v>
      </c>
      <c r="I22" s="24">
        <v>-115277976</v>
      </c>
      <c r="J22" s="24">
        <v>68035625</v>
      </c>
      <c r="K22" s="24">
        <v>-1175319</v>
      </c>
      <c r="L22" s="24"/>
      <c r="M22" s="24">
        <v>102220297</v>
      </c>
      <c r="N22" s="24">
        <v>101044978</v>
      </c>
      <c r="O22" s="24">
        <v>106624351</v>
      </c>
      <c r="P22" s="24">
        <v>29334641</v>
      </c>
      <c r="Q22" s="24">
        <v>-30707076</v>
      </c>
      <c r="R22" s="24">
        <v>105251916</v>
      </c>
      <c r="S22" s="24"/>
      <c r="T22" s="24"/>
      <c r="U22" s="24"/>
      <c r="V22" s="24"/>
      <c r="W22" s="24">
        <v>274332519</v>
      </c>
      <c r="X22" s="24">
        <v>727792337</v>
      </c>
      <c r="Y22" s="24">
        <v>-453459818</v>
      </c>
      <c r="Z22" s="7">
        <v>-62.31</v>
      </c>
      <c r="AA22" s="29">
        <v>1153966337</v>
      </c>
    </row>
    <row r="23" spans="1:27" ht="13.5">
      <c r="A23" s="5" t="s">
        <v>49</v>
      </c>
      <c r="B23" s="3"/>
      <c r="C23" s="19"/>
      <c r="D23" s="19"/>
      <c r="E23" s="20">
        <v>85428000</v>
      </c>
      <c r="F23" s="21">
        <v>41455000</v>
      </c>
      <c r="G23" s="21">
        <v>25754220</v>
      </c>
      <c r="H23" s="21">
        <v>607038</v>
      </c>
      <c r="I23" s="21">
        <v>-25440898</v>
      </c>
      <c r="J23" s="21">
        <v>920360</v>
      </c>
      <c r="K23" s="21">
        <v>1341723</v>
      </c>
      <c r="L23" s="21"/>
      <c r="M23" s="21">
        <v>660318</v>
      </c>
      <c r="N23" s="21">
        <v>2002041</v>
      </c>
      <c r="O23" s="21">
        <v>425651</v>
      </c>
      <c r="P23" s="21">
        <v>94455</v>
      </c>
      <c r="Q23" s="21">
        <v>18071907</v>
      </c>
      <c r="R23" s="21">
        <v>18592013</v>
      </c>
      <c r="S23" s="21"/>
      <c r="T23" s="21"/>
      <c r="U23" s="21"/>
      <c r="V23" s="21"/>
      <c r="W23" s="21">
        <v>21514414</v>
      </c>
      <c r="X23" s="21">
        <v>-10038000</v>
      </c>
      <c r="Y23" s="21">
        <v>31552414</v>
      </c>
      <c r="Z23" s="6">
        <v>-314.33</v>
      </c>
      <c r="AA23" s="28">
        <v>41455000</v>
      </c>
    </row>
    <row r="24" spans="1:27" ht="13.5">
      <c r="A24" s="2" t="s">
        <v>50</v>
      </c>
      <c r="B24" s="8"/>
      <c r="C24" s="16">
        <v>1913353</v>
      </c>
      <c r="D24" s="16"/>
      <c r="E24" s="17">
        <v>74330000</v>
      </c>
      <c r="F24" s="18">
        <v>94558464</v>
      </c>
      <c r="G24" s="18">
        <v>8373097</v>
      </c>
      <c r="H24" s="18">
        <v>29332925</v>
      </c>
      <c r="I24" s="18">
        <v>-24112731</v>
      </c>
      <c r="J24" s="18">
        <v>13593291</v>
      </c>
      <c r="K24" s="18">
        <v>-9971</v>
      </c>
      <c r="L24" s="18"/>
      <c r="M24" s="18">
        <v>3524256</v>
      </c>
      <c r="N24" s="18">
        <v>3514285</v>
      </c>
      <c r="O24" s="18">
        <v>1605289</v>
      </c>
      <c r="P24" s="18">
        <v>1315800</v>
      </c>
      <c r="Q24" s="18">
        <v>2949225</v>
      </c>
      <c r="R24" s="18">
        <v>5870314</v>
      </c>
      <c r="S24" s="18"/>
      <c r="T24" s="18"/>
      <c r="U24" s="18"/>
      <c r="V24" s="18"/>
      <c r="W24" s="18">
        <v>22977890</v>
      </c>
      <c r="X24" s="18">
        <v>43535464</v>
      </c>
      <c r="Y24" s="18">
        <v>-20557574</v>
      </c>
      <c r="Z24" s="4">
        <v>-47.22</v>
      </c>
      <c r="AA24" s="30">
        <v>94558464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-3185475</v>
      </c>
      <c r="D25" s="50">
        <f>+D5+D9+D15+D19+D24</f>
        <v>0</v>
      </c>
      <c r="E25" s="51">
        <f t="shared" si="4"/>
        <v>7854605000</v>
      </c>
      <c r="F25" s="52">
        <f t="shared" si="4"/>
        <v>7763580001</v>
      </c>
      <c r="G25" s="52">
        <f t="shared" si="4"/>
        <v>480285151</v>
      </c>
      <c r="H25" s="52">
        <f t="shared" si="4"/>
        <v>321273282</v>
      </c>
      <c r="I25" s="52">
        <f t="shared" si="4"/>
        <v>-199422869</v>
      </c>
      <c r="J25" s="52">
        <f t="shared" si="4"/>
        <v>602135564</v>
      </c>
      <c r="K25" s="52">
        <f t="shared" si="4"/>
        <v>253336157</v>
      </c>
      <c r="L25" s="52">
        <f t="shared" si="4"/>
        <v>0</v>
      </c>
      <c r="M25" s="52">
        <f t="shared" si="4"/>
        <v>369581864</v>
      </c>
      <c r="N25" s="52">
        <f t="shared" si="4"/>
        <v>622918021</v>
      </c>
      <c r="O25" s="52">
        <f t="shared" si="4"/>
        <v>277467619</v>
      </c>
      <c r="P25" s="52">
        <f t="shared" si="4"/>
        <v>322536993</v>
      </c>
      <c r="Q25" s="52">
        <f t="shared" si="4"/>
        <v>130693234</v>
      </c>
      <c r="R25" s="52">
        <f t="shared" si="4"/>
        <v>730697846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1955751431</v>
      </c>
      <c r="X25" s="52">
        <f t="shared" si="4"/>
        <v>4515058000</v>
      </c>
      <c r="Y25" s="52">
        <f t="shared" si="4"/>
        <v>-2559306569</v>
      </c>
      <c r="Z25" s="53">
        <f>+IF(X25&lt;&gt;0,+(Y25/X25)*100,0)</f>
        <v>-56.683802710840034</v>
      </c>
      <c r="AA25" s="54">
        <f>+AA5+AA9+AA15+AA19+AA24</f>
        <v>7763580001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1486</v>
      </c>
      <c r="D28" s="19"/>
      <c r="E28" s="20">
        <v>2877249000</v>
      </c>
      <c r="F28" s="21">
        <v>2902958770</v>
      </c>
      <c r="G28" s="21">
        <v>140152243</v>
      </c>
      <c r="H28" s="21">
        <v>123294992</v>
      </c>
      <c r="I28" s="21">
        <v>-108681842</v>
      </c>
      <c r="J28" s="21">
        <v>154765393</v>
      </c>
      <c r="K28" s="21">
        <v>135946986</v>
      </c>
      <c r="L28" s="21"/>
      <c r="M28" s="21">
        <v>152187834</v>
      </c>
      <c r="N28" s="21">
        <v>288134820</v>
      </c>
      <c r="O28" s="21">
        <v>69391964</v>
      </c>
      <c r="P28" s="21">
        <v>116224002</v>
      </c>
      <c r="Q28" s="21">
        <v>107541765</v>
      </c>
      <c r="R28" s="21">
        <v>293157731</v>
      </c>
      <c r="S28" s="21"/>
      <c r="T28" s="21"/>
      <c r="U28" s="21"/>
      <c r="V28" s="21"/>
      <c r="W28" s="21">
        <v>736057944</v>
      </c>
      <c r="X28" s="21">
        <v>1712533770</v>
      </c>
      <c r="Y28" s="21">
        <v>-976475826</v>
      </c>
      <c r="Z28" s="6">
        <v>-57.02</v>
      </c>
      <c r="AA28" s="19">
        <v>2902958770</v>
      </c>
    </row>
    <row r="29" spans="1:27" ht="13.5">
      <c r="A29" s="56" t="s">
        <v>55</v>
      </c>
      <c r="B29" s="3"/>
      <c r="C29" s="19"/>
      <c r="D29" s="19"/>
      <c r="E29" s="20">
        <v>617458000</v>
      </c>
      <c r="F29" s="21">
        <v>685489000</v>
      </c>
      <c r="G29" s="21">
        <v>4257675</v>
      </c>
      <c r="H29" s="21">
        <v>1372087</v>
      </c>
      <c r="I29" s="21">
        <v>-1172247</v>
      </c>
      <c r="J29" s="21">
        <v>4457515</v>
      </c>
      <c r="K29" s="21">
        <v>6683828</v>
      </c>
      <c r="L29" s="21"/>
      <c r="M29" s="21">
        <v>238359</v>
      </c>
      <c r="N29" s="21">
        <v>6922187</v>
      </c>
      <c r="O29" s="21">
        <v>2080390</v>
      </c>
      <c r="P29" s="21">
        <v>3959397</v>
      </c>
      <c r="Q29" s="21">
        <v>2717717</v>
      </c>
      <c r="R29" s="21">
        <v>8757504</v>
      </c>
      <c r="S29" s="21"/>
      <c r="T29" s="21"/>
      <c r="U29" s="21"/>
      <c r="V29" s="21"/>
      <c r="W29" s="21">
        <v>20137206</v>
      </c>
      <c r="X29" s="21">
        <v>451150000</v>
      </c>
      <c r="Y29" s="21">
        <v>-431012794</v>
      </c>
      <c r="Z29" s="6">
        <v>-95.54</v>
      </c>
      <c r="AA29" s="28">
        <v>685489000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-33642</v>
      </c>
      <c r="D31" s="19"/>
      <c r="E31" s="20"/>
      <c r="F31" s="21"/>
      <c r="G31" s="21">
        <v>13288</v>
      </c>
      <c r="H31" s="21">
        <v>150268</v>
      </c>
      <c r="I31" s="21">
        <v>48720</v>
      </c>
      <c r="J31" s="21">
        <v>212276</v>
      </c>
      <c r="K31" s="21">
        <v>16200</v>
      </c>
      <c r="L31" s="21"/>
      <c r="M31" s="21">
        <v>172431</v>
      </c>
      <c r="N31" s="21">
        <v>188631</v>
      </c>
      <c r="O31" s="21">
        <v>-58024</v>
      </c>
      <c r="P31" s="21">
        <v>11552</v>
      </c>
      <c r="Q31" s="21">
        <v>56828</v>
      </c>
      <c r="R31" s="21">
        <v>10356</v>
      </c>
      <c r="S31" s="21"/>
      <c r="T31" s="21"/>
      <c r="U31" s="21"/>
      <c r="V31" s="21"/>
      <c r="W31" s="21">
        <v>411263</v>
      </c>
      <c r="X31" s="21"/>
      <c r="Y31" s="21">
        <v>411263</v>
      </c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-32156</v>
      </c>
      <c r="D32" s="25">
        <f>SUM(D28:D31)</f>
        <v>0</v>
      </c>
      <c r="E32" s="26">
        <f t="shared" si="5"/>
        <v>3494707000</v>
      </c>
      <c r="F32" s="27">
        <f t="shared" si="5"/>
        <v>3588447770</v>
      </c>
      <c r="G32" s="27">
        <f t="shared" si="5"/>
        <v>144423206</v>
      </c>
      <c r="H32" s="27">
        <f t="shared" si="5"/>
        <v>124817347</v>
      </c>
      <c r="I32" s="27">
        <f t="shared" si="5"/>
        <v>-109805369</v>
      </c>
      <c r="J32" s="27">
        <f t="shared" si="5"/>
        <v>159435184</v>
      </c>
      <c r="K32" s="27">
        <f t="shared" si="5"/>
        <v>142647014</v>
      </c>
      <c r="L32" s="27">
        <f t="shared" si="5"/>
        <v>0</v>
      </c>
      <c r="M32" s="27">
        <f t="shared" si="5"/>
        <v>152598624</v>
      </c>
      <c r="N32" s="27">
        <f t="shared" si="5"/>
        <v>295245638</v>
      </c>
      <c r="O32" s="27">
        <f t="shared" si="5"/>
        <v>71414330</v>
      </c>
      <c r="P32" s="27">
        <f t="shared" si="5"/>
        <v>120194951</v>
      </c>
      <c r="Q32" s="27">
        <f t="shared" si="5"/>
        <v>110316310</v>
      </c>
      <c r="R32" s="27">
        <f t="shared" si="5"/>
        <v>301925591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756606413</v>
      </c>
      <c r="X32" s="27">
        <f t="shared" si="5"/>
        <v>2163683770</v>
      </c>
      <c r="Y32" s="27">
        <f t="shared" si="5"/>
        <v>-1407077357</v>
      </c>
      <c r="Z32" s="13">
        <f>+IF(X32&lt;&gt;0,+(Y32/X32)*100,0)</f>
        <v>-65.03156221391816</v>
      </c>
      <c r="AA32" s="31">
        <f>SUM(AA28:AA31)</f>
        <v>3588447770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>
        <v>-4885485</v>
      </c>
      <c r="D34" s="19"/>
      <c r="E34" s="20">
        <v>1654597000</v>
      </c>
      <c r="F34" s="21">
        <v>1592000000</v>
      </c>
      <c r="G34" s="21">
        <v>1784525</v>
      </c>
      <c r="H34" s="21">
        <v>10748949</v>
      </c>
      <c r="I34" s="21">
        <v>-1101743</v>
      </c>
      <c r="J34" s="21">
        <v>11431731</v>
      </c>
      <c r="K34" s="21">
        <v>11568604</v>
      </c>
      <c r="L34" s="21"/>
      <c r="M34" s="21">
        <v>-2735626</v>
      </c>
      <c r="N34" s="21">
        <v>8832978</v>
      </c>
      <c r="O34" s="21">
        <v>42424524</v>
      </c>
      <c r="P34" s="21">
        <v>108608831</v>
      </c>
      <c r="Q34" s="21">
        <v>-113083906</v>
      </c>
      <c r="R34" s="21">
        <v>37949449</v>
      </c>
      <c r="S34" s="21"/>
      <c r="T34" s="21"/>
      <c r="U34" s="21"/>
      <c r="V34" s="21"/>
      <c r="W34" s="21">
        <v>58214158</v>
      </c>
      <c r="X34" s="21">
        <v>770966000</v>
      </c>
      <c r="Y34" s="21">
        <v>-712751842</v>
      </c>
      <c r="Z34" s="6">
        <v>-92.45</v>
      </c>
      <c r="AA34" s="28">
        <v>1592000000</v>
      </c>
    </row>
    <row r="35" spans="1:27" ht="13.5">
      <c r="A35" s="59" t="s">
        <v>61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62</v>
      </c>
      <c r="B36" s="10"/>
      <c r="C36" s="61">
        <f aca="true" t="shared" si="6" ref="C36:Y36">SUM(C32:C35)</f>
        <v>-4917641</v>
      </c>
      <c r="D36" s="61">
        <f>SUM(D32:D35)</f>
        <v>0</v>
      </c>
      <c r="E36" s="62">
        <f t="shared" si="6"/>
        <v>5149304000</v>
      </c>
      <c r="F36" s="63">
        <f t="shared" si="6"/>
        <v>5180447770</v>
      </c>
      <c r="G36" s="63">
        <f t="shared" si="6"/>
        <v>146207731</v>
      </c>
      <c r="H36" s="63">
        <f t="shared" si="6"/>
        <v>135566296</v>
      </c>
      <c r="I36" s="63">
        <f t="shared" si="6"/>
        <v>-110907112</v>
      </c>
      <c r="J36" s="63">
        <f t="shared" si="6"/>
        <v>170866915</v>
      </c>
      <c r="K36" s="63">
        <f t="shared" si="6"/>
        <v>154215618</v>
      </c>
      <c r="L36" s="63">
        <f t="shared" si="6"/>
        <v>0</v>
      </c>
      <c r="M36" s="63">
        <f t="shared" si="6"/>
        <v>149862998</v>
      </c>
      <c r="N36" s="63">
        <f t="shared" si="6"/>
        <v>304078616</v>
      </c>
      <c r="O36" s="63">
        <f t="shared" si="6"/>
        <v>113838854</v>
      </c>
      <c r="P36" s="63">
        <f t="shared" si="6"/>
        <v>228803782</v>
      </c>
      <c r="Q36" s="63">
        <f t="shared" si="6"/>
        <v>-2767596</v>
      </c>
      <c r="R36" s="63">
        <f t="shared" si="6"/>
        <v>339875040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814820571</v>
      </c>
      <c r="X36" s="63">
        <f t="shared" si="6"/>
        <v>2934649770</v>
      </c>
      <c r="Y36" s="63">
        <f t="shared" si="6"/>
        <v>-2119829199</v>
      </c>
      <c r="Z36" s="64">
        <f>+IF(X36&lt;&gt;0,+(Y36/X36)*100,0)</f>
        <v>-72.23448674081473</v>
      </c>
      <c r="AA36" s="65">
        <f>SUM(AA32:AA35)</f>
        <v>5180447770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31055388</v>
      </c>
      <c r="D5" s="16">
        <f>SUM(D6:D8)</f>
        <v>0</v>
      </c>
      <c r="E5" s="17">
        <f t="shared" si="0"/>
        <v>9259103</v>
      </c>
      <c r="F5" s="18">
        <f t="shared" si="0"/>
        <v>9022670</v>
      </c>
      <c r="G5" s="18">
        <f t="shared" si="0"/>
        <v>0</v>
      </c>
      <c r="H5" s="18">
        <f t="shared" si="0"/>
        <v>699990</v>
      </c>
      <c r="I5" s="18">
        <f t="shared" si="0"/>
        <v>0</v>
      </c>
      <c r="J5" s="18">
        <f t="shared" si="0"/>
        <v>699990</v>
      </c>
      <c r="K5" s="18">
        <f t="shared" si="0"/>
        <v>132130</v>
      </c>
      <c r="L5" s="18">
        <f t="shared" si="0"/>
        <v>120365</v>
      </c>
      <c r="M5" s="18">
        <f t="shared" si="0"/>
        <v>406792</v>
      </c>
      <c r="N5" s="18">
        <f t="shared" si="0"/>
        <v>659287</v>
      </c>
      <c r="O5" s="18">
        <f t="shared" si="0"/>
        <v>622190</v>
      </c>
      <c r="P5" s="18">
        <f t="shared" si="0"/>
        <v>11404</v>
      </c>
      <c r="Q5" s="18">
        <f t="shared" si="0"/>
        <v>581250</v>
      </c>
      <c r="R5" s="18">
        <f t="shared" si="0"/>
        <v>1214844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2574121</v>
      </c>
      <c r="X5" s="18">
        <f t="shared" si="0"/>
        <v>6885207</v>
      </c>
      <c r="Y5" s="18">
        <f t="shared" si="0"/>
        <v>-4311086</v>
      </c>
      <c r="Z5" s="4">
        <f>+IF(X5&lt;&gt;0,+(Y5/X5)*100,0)</f>
        <v>-62.61374567242496</v>
      </c>
      <c r="AA5" s="16">
        <f>SUM(AA6:AA8)</f>
        <v>9022670</v>
      </c>
    </row>
    <row r="6" spans="1:27" ht="13.5">
      <c r="A6" s="5" t="s">
        <v>32</v>
      </c>
      <c r="B6" s="3"/>
      <c r="C6" s="19"/>
      <c r="D6" s="19"/>
      <c r="E6" s="20">
        <v>728000</v>
      </c>
      <c r="F6" s="21">
        <v>728000</v>
      </c>
      <c r="G6" s="21"/>
      <c r="H6" s="21">
        <v>699990</v>
      </c>
      <c r="I6" s="21"/>
      <c r="J6" s="21">
        <v>699990</v>
      </c>
      <c r="K6" s="21">
        <v>14500</v>
      </c>
      <c r="L6" s="21"/>
      <c r="M6" s="21"/>
      <c r="N6" s="21">
        <v>14500</v>
      </c>
      <c r="O6" s="21"/>
      <c r="P6" s="21"/>
      <c r="Q6" s="21"/>
      <c r="R6" s="21"/>
      <c r="S6" s="21"/>
      <c r="T6" s="21"/>
      <c r="U6" s="21"/>
      <c r="V6" s="21"/>
      <c r="W6" s="21">
        <v>714490</v>
      </c>
      <c r="X6" s="21">
        <v>545996</v>
      </c>
      <c r="Y6" s="21">
        <v>168494</v>
      </c>
      <c r="Z6" s="6">
        <v>30.86</v>
      </c>
      <c r="AA6" s="28">
        <v>728000</v>
      </c>
    </row>
    <row r="7" spans="1:27" ht="13.5">
      <c r="A7" s="5" t="s">
        <v>33</v>
      </c>
      <c r="B7" s="3"/>
      <c r="C7" s="22">
        <v>31055388</v>
      </c>
      <c r="D7" s="22"/>
      <c r="E7" s="23">
        <v>8531103</v>
      </c>
      <c r="F7" s="24">
        <v>8294670</v>
      </c>
      <c r="G7" s="24"/>
      <c r="H7" s="24"/>
      <c r="I7" s="24"/>
      <c r="J7" s="24"/>
      <c r="K7" s="24">
        <v>117630</v>
      </c>
      <c r="L7" s="24">
        <v>120365</v>
      </c>
      <c r="M7" s="24">
        <v>406792</v>
      </c>
      <c r="N7" s="24">
        <v>644787</v>
      </c>
      <c r="O7" s="24">
        <v>622190</v>
      </c>
      <c r="P7" s="24">
        <v>11404</v>
      </c>
      <c r="Q7" s="24">
        <v>581250</v>
      </c>
      <c r="R7" s="24">
        <v>1214844</v>
      </c>
      <c r="S7" s="24"/>
      <c r="T7" s="24"/>
      <c r="U7" s="24"/>
      <c r="V7" s="24"/>
      <c r="W7" s="24">
        <v>1859631</v>
      </c>
      <c r="X7" s="24">
        <v>6339211</v>
      </c>
      <c r="Y7" s="24">
        <v>-4479580</v>
      </c>
      <c r="Z7" s="7">
        <v>-70.66</v>
      </c>
      <c r="AA7" s="29">
        <v>8294670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5501532</v>
      </c>
      <c r="F9" s="18">
        <f t="shared" si="1"/>
        <v>5766532</v>
      </c>
      <c r="G9" s="18">
        <f t="shared" si="1"/>
        <v>477196</v>
      </c>
      <c r="H9" s="18">
        <f t="shared" si="1"/>
        <v>1012372</v>
      </c>
      <c r="I9" s="18">
        <f t="shared" si="1"/>
        <v>0</v>
      </c>
      <c r="J9" s="18">
        <f t="shared" si="1"/>
        <v>1489568</v>
      </c>
      <c r="K9" s="18">
        <f t="shared" si="1"/>
        <v>0</v>
      </c>
      <c r="L9" s="18">
        <f t="shared" si="1"/>
        <v>250834</v>
      </c>
      <c r="M9" s="18">
        <f t="shared" si="1"/>
        <v>0</v>
      </c>
      <c r="N9" s="18">
        <f t="shared" si="1"/>
        <v>250834</v>
      </c>
      <c r="O9" s="18">
        <f t="shared" si="1"/>
        <v>210030</v>
      </c>
      <c r="P9" s="18">
        <f t="shared" si="1"/>
        <v>616396</v>
      </c>
      <c r="Q9" s="18">
        <f t="shared" si="1"/>
        <v>1511860</v>
      </c>
      <c r="R9" s="18">
        <f t="shared" si="1"/>
        <v>2338286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4078688</v>
      </c>
      <c r="X9" s="18">
        <f t="shared" si="1"/>
        <v>4192399</v>
      </c>
      <c r="Y9" s="18">
        <f t="shared" si="1"/>
        <v>-113711</v>
      </c>
      <c r="Z9" s="4">
        <f>+IF(X9&lt;&gt;0,+(Y9/X9)*100,0)</f>
        <v>-2.712313403375967</v>
      </c>
      <c r="AA9" s="30">
        <f>SUM(AA10:AA14)</f>
        <v>5766532</v>
      </c>
    </row>
    <row r="10" spans="1:27" ht="13.5">
      <c r="A10" s="5" t="s">
        <v>36</v>
      </c>
      <c r="B10" s="3"/>
      <c r="C10" s="19"/>
      <c r="D10" s="19"/>
      <c r="E10" s="20">
        <v>2488897</v>
      </c>
      <c r="F10" s="21">
        <v>2738897</v>
      </c>
      <c r="G10" s="21">
        <v>477196</v>
      </c>
      <c r="H10" s="21">
        <v>1012372</v>
      </c>
      <c r="I10" s="21"/>
      <c r="J10" s="21">
        <v>1489568</v>
      </c>
      <c r="K10" s="21"/>
      <c r="L10" s="21">
        <v>250834</v>
      </c>
      <c r="M10" s="21"/>
      <c r="N10" s="21">
        <v>250834</v>
      </c>
      <c r="O10" s="21"/>
      <c r="P10" s="21"/>
      <c r="Q10" s="21">
        <v>535852</v>
      </c>
      <c r="R10" s="21">
        <v>535852</v>
      </c>
      <c r="S10" s="21"/>
      <c r="T10" s="21"/>
      <c r="U10" s="21"/>
      <c r="V10" s="21"/>
      <c r="W10" s="21">
        <v>2276254</v>
      </c>
      <c r="X10" s="21">
        <v>1929172</v>
      </c>
      <c r="Y10" s="21">
        <v>347082</v>
      </c>
      <c r="Z10" s="6">
        <v>17.99</v>
      </c>
      <c r="AA10" s="28">
        <v>2738897</v>
      </c>
    </row>
    <row r="11" spans="1:27" ht="13.5">
      <c r="A11" s="5" t="s">
        <v>37</v>
      </c>
      <c r="B11" s="3"/>
      <c r="C11" s="19"/>
      <c r="D11" s="19"/>
      <c r="E11" s="20">
        <v>3012635</v>
      </c>
      <c r="F11" s="21">
        <v>3027635</v>
      </c>
      <c r="G11" s="21"/>
      <c r="H11" s="21"/>
      <c r="I11" s="21"/>
      <c r="J11" s="21"/>
      <c r="K11" s="21"/>
      <c r="L11" s="21"/>
      <c r="M11" s="21"/>
      <c r="N11" s="21"/>
      <c r="O11" s="21">
        <v>210030</v>
      </c>
      <c r="P11" s="21">
        <v>616396</v>
      </c>
      <c r="Q11" s="21">
        <v>976008</v>
      </c>
      <c r="R11" s="21">
        <v>1802434</v>
      </c>
      <c r="S11" s="21"/>
      <c r="T11" s="21"/>
      <c r="U11" s="21"/>
      <c r="V11" s="21"/>
      <c r="W11" s="21">
        <v>1802434</v>
      </c>
      <c r="X11" s="21">
        <v>2263227</v>
      </c>
      <c r="Y11" s="21">
        <v>-460793</v>
      </c>
      <c r="Z11" s="6">
        <v>-20.36</v>
      </c>
      <c r="AA11" s="28">
        <v>3027635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3415000</v>
      </c>
      <c r="F15" s="18">
        <f t="shared" si="2"/>
        <v>3092379</v>
      </c>
      <c r="G15" s="18">
        <f t="shared" si="2"/>
        <v>173278</v>
      </c>
      <c r="H15" s="18">
        <f t="shared" si="2"/>
        <v>32119</v>
      </c>
      <c r="I15" s="18">
        <f t="shared" si="2"/>
        <v>40319</v>
      </c>
      <c r="J15" s="18">
        <f t="shared" si="2"/>
        <v>245716</v>
      </c>
      <c r="K15" s="18">
        <f t="shared" si="2"/>
        <v>54819</v>
      </c>
      <c r="L15" s="18">
        <f t="shared" si="2"/>
        <v>52869</v>
      </c>
      <c r="M15" s="18">
        <f t="shared" si="2"/>
        <v>40319</v>
      </c>
      <c r="N15" s="18">
        <f t="shared" si="2"/>
        <v>148007</v>
      </c>
      <c r="O15" s="18">
        <f t="shared" si="2"/>
        <v>8570</v>
      </c>
      <c r="P15" s="18">
        <f t="shared" si="2"/>
        <v>41170</v>
      </c>
      <c r="Q15" s="18">
        <f t="shared" si="2"/>
        <v>40320</v>
      </c>
      <c r="R15" s="18">
        <f t="shared" si="2"/>
        <v>90060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483783</v>
      </c>
      <c r="X15" s="18">
        <f t="shared" si="2"/>
        <v>2480592</v>
      </c>
      <c r="Y15" s="18">
        <f t="shared" si="2"/>
        <v>-1996809</v>
      </c>
      <c r="Z15" s="4">
        <f>+IF(X15&lt;&gt;0,+(Y15/X15)*100,0)</f>
        <v>-80.49727645658778</v>
      </c>
      <c r="AA15" s="30">
        <f>SUM(AA16:AA18)</f>
        <v>3092379</v>
      </c>
    </row>
    <row r="16" spans="1:27" ht="13.5">
      <c r="A16" s="5" t="s">
        <v>42</v>
      </c>
      <c r="B16" s="3"/>
      <c r="C16" s="19"/>
      <c r="D16" s="19"/>
      <c r="E16" s="20">
        <v>323000</v>
      </c>
      <c r="F16" s="21">
        <v>170930</v>
      </c>
      <c r="G16" s="21">
        <v>141680</v>
      </c>
      <c r="H16" s="21"/>
      <c r="I16" s="21"/>
      <c r="J16" s="21">
        <v>141680</v>
      </c>
      <c r="K16" s="21"/>
      <c r="L16" s="21">
        <v>12550</v>
      </c>
      <c r="M16" s="21"/>
      <c r="N16" s="21">
        <v>12550</v>
      </c>
      <c r="O16" s="21"/>
      <c r="P16" s="21"/>
      <c r="Q16" s="21"/>
      <c r="R16" s="21"/>
      <c r="S16" s="21"/>
      <c r="T16" s="21"/>
      <c r="U16" s="21"/>
      <c r="V16" s="21"/>
      <c r="W16" s="21">
        <v>154230</v>
      </c>
      <c r="X16" s="21">
        <v>204234</v>
      </c>
      <c r="Y16" s="21">
        <v>-50004</v>
      </c>
      <c r="Z16" s="6">
        <v>-24.48</v>
      </c>
      <c r="AA16" s="28">
        <v>170930</v>
      </c>
    </row>
    <row r="17" spans="1:27" ht="13.5">
      <c r="A17" s="5" t="s">
        <v>43</v>
      </c>
      <c r="B17" s="3"/>
      <c r="C17" s="19"/>
      <c r="D17" s="19"/>
      <c r="E17" s="20">
        <v>3092000</v>
      </c>
      <c r="F17" s="21">
        <v>2921449</v>
      </c>
      <c r="G17" s="21">
        <v>31598</v>
      </c>
      <c r="H17" s="21">
        <v>32119</v>
      </c>
      <c r="I17" s="21">
        <v>40319</v>
      </c>
      <c r="J17" s="21">
        <v>104036</v>
      </c>
      <c r="K17" s="21">
        <v>54819</v>
      </c>
      <c r="L17" s="21">
        <v>40319</v>
      </c>
      <c r="M17" s="21">
        <v>40319</v>
      </c>
      <c r="N17" s="21">
        <v>135457</v>
      </c>
      <c r="O17" s="21">
        <v>8570</v>
      </c>
      <c r="P17" s="21">
        <v>41170</v>
      </c>
      <c r="Q17" s="21">
        <v>40320</v>
      </c>
      <c r="R17" s="21">
        <v>90060</v>
      </c>
      <c r="S17" s="21"/>
      <c r="T17" s="21"/>
      <c r="U17" s="21"/>
      <c r="V17" s="21"/>
      <c r="W17" s="21">
        <v>329553</v>
      </c>
      <c r="X17" s="21">
        <v>2276358</v>
      </c>
      <c r="Y17" s="21">
        <v>-1946805</v>
      </c>
      <c r="Z17" s="6">
        <v>-85.52</v>
      </c>
      <c r="AA17" s="28">
        <v>2921449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5380000</v>
      </c>
      <c r="F19" s="18">
        <f t="shared" si="3"/>
        <v>5177105</v>
      </c>
      <c r="G19" s="18">
        <f t="shared" si="3"/>
        <v>0</v>
      </c>
      <c r="H19" s="18">
        <f t="shared" si="3"/>
        <v>38750</v>
      </c>
      <c r="I19" s="18">
        <f t="shared" si="3"/>
        <v>0</v>
      </c>
      <c r="J19" s="18">
        <f t="shared" si="3"/>
        <v>38750</v>
      </c>
      <c r="K19" s="18">
        <f t="shared" si="3"/>
        <v>186550</v>
      </c>
      <c r="L19" s="18">
        <f t="shared" si="3"/>
        <v>0</v>
      </c>
      <c r="M19" s="18">
        <f t="shared" si="3"/>
        <v>173805</v>
      </c>
      <c r="N19" s="18">
        <f t="shared" si="3"/>
        <v>360355</v>
      </c>
      <c r="O19" s="18">
        <f t="shared" si="3"/>
        <v>0</v>
      </c>
      <c r="P19" s="18">
        <f t="shared" si="3"/>
        <v>0</v>
      </c>
      <c r="Q19" s="18">
        <f t="shared" si="3"/>
        <v>1247321</v>
      </c>
      <c r="R19" s="18">
        <f t="shared" si="3"/>
        <v>1247321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1646426</v>
      </c>
      <c r="X19" s="18">
        <f t="shared" si="3"/>
        <v>3984274</v>
      </c>
      <c r="Y19" s="18">
        <f t="shared" si="3"/>
        <v>-2337848</v>
      </c>
      <c r="Z19" s="4">
        <f>+IF(X19&lt;&gt;0,+(Y19/X19)*100,0)</f>
        <v>-58.676888185902875</v>
      </c>
      <c r="AA19" s="30">
        <f>SUM(AA20:AA23)</f>
        <v>5177105</v>
      </c>
    </row>
    <row r="20" spans="1:27" ht="13.5">
      <c r="A20" s="5" t="s">
        <v>46</v>
      </c>
      <c r="B20" s="3"/>
      <c r="C20" s="19"/>
      <c r="D20" s="19"/>
      <c r="E20" s="20">
        <v>3700000</v>
      </c>
      <c r="F20" s="21">
        <v>3751205</v>
      </c>
      <c r="G20" s="21"/>
      <c r="H20" s="21">
        <v>38750</v>
      </c>
      <c r="I20" s="21"/>
      <c r="J20" s="21">
        <v>38750</v>
      </c>
      <c r="K20" s="21">
        <v>158650</v>
      </c>
      <c r="L20" s="21"/>
      <c r="M20" s="21">
        <v>173805</v>
      </c>
      <c r="N20" s="21">
        <v>332455</v>
      </c>
      <c r="O20" s="21"/>
      <c r="P20" s="21"/>
      <c r="Q20" s="21"/>
      <c r="R20" s="21"/>
      <c r="S20" s="21"/>
      <c r="T20" s="21"/>
      <c r="U20" s="21"/>
      <c r="V20" s="21"/>
      <c r="W20" s="21">
        <v>371205</v>
      </c>
      <c r="X20" s="21">
        <v>2787799</v>
      </c>
      <c r="Y20" s="21">
        <v>-2416594</v>
      </c>
      <c r="Z20" s="6">
        <v>-86.68</v>
      </c>
      <c r="AA20" s="28">
        <v>3751205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1680000</v>
      </c>
      <c r="F23" s="21">
        <v>1425900</v>
      </c>
      <c r="G23" s="21"/>
      <c r="H23" s="21"/>
      <c r="I23" s="21"/>
      <c r="J23" s="21"/>
      <c r="K23" s="21">
        <v>27900</v>
      </c>
      <c r="L23" s="21"/>
      <c r="M23" s="21"/>
      <c r="N23" s="21">
        <v>27900</v>
      </c>
      <c r="O23" s="21"/>
      <c r="P23" s="21"/>
      <c r="Q23" s="21">
        <v>1247321</v>
      </c>
      <c r="R23" s="21">
        <v>1247321</v>
      </c>
      <c r="S23" s="21"/>
      <c r="T23" s="21"/>
      <c r="U23" s="21"/>
      <c r="V23" s="21"/>
      <c r="W23" s="21">
        <v>1275221</v>
      </c>
      <c r="X23" s="21">
        <v>1196475</v>
      </c>
      <c r="Y23" s="21">
        <v>78746</v>
      </c>
      <c r="Z23" s="6">
        <v>6.58</v>
      </c>
      <c r="AA23" s="28">
        <v>1425900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31055388</v>
      </c>
      <c r="D25" s="50">
        <f>+D5+D9+D15+D19+D24</f>
        <v>0</v>
      </c>
      <c r="E25" s="51">
        <f t="shared" si="4"/>
        <v>23555635</v>
      </c>
      <c r="F25" s="52">
        <f t="shared" si="4"/>
        <v>23058686</v>
      </c>
      <c r="G25" s="52">
        <f t="shared" si="4"/>
        <v>650474</v>
      </c>
      <c r="H25" s="52">
        <f t="shared" si="4"/>
        <v>1783231</v>
      </c>
      <c r="I25" s="52">
        <f t="shared" si="4"/>
        <v>40319</v>
      </c>
      <c r="J25" s="52">
        <f t="shared" si="4"/>
        <v>2474024</v>
      </c>
      <c r="K25" s="52">
        <f t="shared" si="4"/>
        <v>373499</v>
      </c>
      <c r="L25" s="52">
        <f t="shared" si="4"/>
        <v>424068</v>
      </c>
      <c r="M25" s="52">
        <f t="shared" si="4"/>
        <v>620916</v>
      </c>
      <c r="N25" s="52">
        <f t="shared" si="4"/>
        <v>1418483</v>
      </c>
      <c r="O25" s="52">
        <f t="shared" si="4"/>
        <v>840790</v>
      </c>
      <c r="P25" s="52">
        <f t="shared" si="4"/>
        <v>668970</v>
      </c>
      <c r="Q25" s="52">
        <f t="shared" si="4"/>
        <v>3380751</v>
      </c>
      <c r="R25" s="52">
        <f t="shared" si="4"/>
        <v>4890511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8783018</v>
      </c>
      <c r="X25" s="52">
        <f t="shared" si="4"/>
        <v>17542472</v>
      </c>
      <c r="Y25" s="52">
        <f t="shared" si="4"/>
        <v>-8759454</v>
      </c>
      <c r="Z25" s="53">
        <f>+IF(X25&lt;&gt;0,+(Y25/X25)*100,0)</f>
        <v>-49.932837287698106</v>
      </c>
      <c r="AA25" s="54">
        <f>+AA5+AA9+AA15+AA19+AA24</f>
        <v>23058686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15610000</v>
      </c>
      <c r="F28" s="21">
        <v>15610000</v>
      </c>
      <c r="G28" s="21">
        <v>508794</v>
      </c>
      <c r="H28" s="21">
        <v>1044491</v>
      </c>
      <c r="I28" s="21">
        <v>40319</v>
      </c>
      <c r="J28" s="21">
        <v>1593604</v>
      </c>
      <c r="K28" s="21">
        <v>40319</v>
      </c>
      <c r="L28" s="21">
        <v>411518</v>
      </c>
      <c r="M28" s="21">
        <v>447111</v>
      </c>
      <c r="N28" s="21">
        <v>898948</v>
      </c>
      <c r="O28" s="21">
        <v>837487</v>
      </c>
      <c r="P28" s="21">
        <v>635617</v>
      </c>
      <c r="Q28" s="21">
        <v>2126630</v>
      </c>
      <c r="R28" s="21">
        <v>3599734</v>
      </c>
      <c r="S28" s="21"/>
      <c r="T28" s="21"/>
      <c r="U28" s="21"/>
      <c r="V28" s="21"/>
      <c r="W28" s="21">
        <v>6092286</v>
      </c>
      <c r="X28" s="21">
        <v>11707491</v>
      </c>
      <c r="Y28" s="21">
        <v>-5615205</v>
      </c>
      <c r="Z28" s="6">
        <v>-47.96</v>
      </c>
      <c r="AA28" s="19">
        <v>15610000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15610000</v>
      </c>
      <c r="F32" s="27">
        <f t="shared" si="5"/>
        <v>15610000</v>
      </c>
      <c r="G32" s="27">
        <f t="shared" si="5"/>
        <v>508794</v>
      </c>
      <c r="H32" s="27">
        <f t="shared" si="5"/>
        <v>1044491</v>
      </c>
      <c r="I32" s="27">
        <f t="shared" si="5"/>
        <v>40319</v>
      </c>
      <c r="J32" s="27">
        <f t="shared" si="5"/>
        <v>1593604</v>
      </c>
      <c r="K32" s="27">
        <f t="shared" si="5"/>
        <v>40319</v>
      </c>
      <c r="L32" s="27">
        <f t="shared" si="5"/>
        <v>411518</v>
      </c>
      <c r="M32" s="27">
        <f t="shared" si="5"/>
        <v>447111</v>
      </c>
      <c r="N32" s="27">
        <f t="shared" si="5"/>
        <v>898948</v>
      </c>
      <c r="O32" s="27">
        <f t="shared" si="5"/>
        <v>837487</v>
      </c>
      <c r="P32" s="27">
        <f t="shared" si="5"/>
        <v>635617</v>
      </c>
      <c r="Q32" s="27">
        <f t="shared" si="5"/>
        <v>2126630</v>
      </c>
      <c r="R32" s="27">
        <f t="shared" si="5"/>
        <v>3599734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6092286</v>
      </c>
      <c r="X32" s="27">
        <f t="shared" si="5"/>
        <v>11707491</v>
      </c>
      <c r="Y32" s="27">
        <f t="shared" si="5"/>
        <v>-5615205</v>
      </c>
      <c r="Z32" s="13">
        <f>+IF(X32&lt;&gt;0,+(Y32/X32)*100,0)</f>
        <v>-47.96249683215644</v>
      </c>
      <c r="AA32" s="31">
        <f>SUM(AA28:AA31)</f>
        <v>15610000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62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15610000</v>
      </c>
      <c r="F36" s="63">
        <f t="shared" si="6"/>
        <v>15610000</v>
      </c>
      <c r="G36" s="63">
        <f t="shared" si="6"/>
        <v>508794</v>
      </c>
      <c r="H36" s="63">
        <f t="shared" si="6"/>
        <v>1044491</v>
      </c>
      <c r="I36" s="63">
        <f t="shared" si="6"/>
        <v>40319</v>
      </c>
      <c r="J36" s="63">
        <f t="shared" si="6"/>
        <v>1593604</v>
      </c>
      <c r="K36" s="63">
        <f t="shared" si="6"/>
        <v>40319</v>
      </c>
      <c r="L36" s="63">
        <f t="shared" si="6"/>
        <v>411518</v>
      </c>
      <c r="M36" s="63">
        <f t="shared" si="6"/>
        <v>447111</v>
      </c>
      <c r="N36" s="63">
        <f t="shared" si="6"/>
        <v>898948</v>
      </c>
      <c r="O36" s="63">
        <f t="shared" si="6"/>
        <v>837487</v>
      </c>
      <c r="P36" s="63">
        <f t="shared" si="6"/>
        <v>635617</v>
      </c>
      <c r="Q36" s="63">
        <f t="shared" si="6"/>
        <v>2126630</v>
      </c>
      <c r="R36" s="63">
        <f t="shared" si="6"/>
        <v>3599734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6092286</v>
      </c>
      <c r="X36" s="63">
        <f t="shared" si="6"/>
        <v>11707491</v>
      </c>
      <c r="Y36" s="63">
        <f t="shared" si="6"/>
        <v>-5615205</v>
      </c>
      <c r="Z36" s="64">
        <f>+IF(X36&lt;&gt;0,+(Y36/X36)*100,0)</f>
        <v>-47.96249683215644</v>
      </c>
      <c r="AA36" s="65">
        <f>SUM(AA32:AA35)</f>
        <v>15610000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-72144</v>
      </c>
      <c r="D5" s="16">
        <f>SUM(D6:D8)</f>
        <v>0</v>
      </c>
      <c r="E5" s="17">
        <f t="shared" si="0"/>
        <v>550000</v>
      </c>
      <c r="F5" s="18">
        <f t="shared" si="0"/>
        <v>1356523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137735</v>
      </c>
      <c r="M5" s="18">
        <f t="shared" si="0"/>
        <v>55932</v>
      </c>
      <c r="N5" s="18">
        <f t="shared" si="0"/>
        <v>193667</v>
      </c>
      <c r="O5" s="18">
        <f t="shared" si="0"/>
        <v>55932</v>
      </c>
      <c r="P5" s="18">
        <f t="shared" si="0"/>
        <v>0</v>
      </c>
      <c r="Q5" s="18">
        <f t="shared" si="0"/>
        <v>0</v>
      </c>
      <c r="R5" s="18">
        <f t="shared" si="0"/>
        <v>55932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249599</v>
      </c>
      <c r="X5" s="18">
        <f t="shared" si="0"/>
        <v>832588</v>
      </c>
      <c r="Y5" s="18">
        <f t="shared" si="0"/>
        <v>-582989</v>
      </c>
      <c r="Z5" s="4">
        <f>+IF(X5&lt;&gt;0,+(Y5/X5)*100,0)</f>
        <v>-70.0213070570318</v>
      </c>
      <c r="AA5" s="16">
        <f>SUM(AA6:AA8)</f>
        <v>1356523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-72144</v>
      </c>
      <c r="D7" s="22"/>
      <c r="E7" s="23">
        <v>550000</v>
      </c>
      <c r="F7" s="24">
        <v>1356523</v>
      </c>
      <c r="G7" s="24"/>
      <c r="H7" s="24"/>
      <c r="I7" s="24"/>
      <c r="J7" s="24"/>
      <c r="K7" s="24"/>
      <c r="L7" s="24">
        <v>137735</v>
      </c>
      <c r="M7" s="24">
        <v>55932</v>
      </c>
      <c r="N7" s="24">
        <v>193667</v>
      </c>
      <c r="O7" s="24">
        <v>55932</v>
      </c>
      <c r="P7" s="24"/>
      <c r="Q7" s="24"/>
      <c r="R7" s="24">
        <v>55932</v>
      </c>
      <c r="S7" s="24"/>
      <c r="T7" s="24"/>
      <c r="U7" s="24"/>
      <c r="V7" s="24"/>
      <c r="W7" s="24">
        <v>249599</v>
      </c>
      <c r="X7" s="24">
        <v>832588</v>
      </c>
      <c r="Y7" s="24">
        <v>-582989</v>
      </c>
      <c r="Z7" s="7">
        <v>-70.02</v>
      </c>
      <c r="AA7" s="29">
        <v>1356523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3220785</v>
      </c>
      <c r="D9" s="16">
        <f>SUM(D10:D14)</f>
        <v>0</v>
      </c>
      <c r="E9" s="17">
        <f t="shared" si="1"/>
        <v>40548947</v>
      </c>
      <c r="F9" s="18">
        <f t="shared" si="1"/>
        <v>28229289</v>
      </c>
      <c r="G9" s="18">
        <f t="shared" si="1"/>
        <v>2002295</v>
      </c>
      <c r="H9" s="18">
        <f t="shared" si="1"/>
        <v>0</v>
      </c>
      <c r="I9" s="18">
        <f t="shared" si="1"/>
        <v>0</v>
      </c>
      <c r="J9" s="18">
        <f t="shared" si="1"/>
        <v>2002295</v>
      </c>
      <c r="K9" s="18">
        <f t="shared" si="1"/>
        <v>284220</v>
      </c>
      <c r="L9" s="18">
        <f t="shared" si="1"/>
        <v>1187900</v>
      </c>
      <c r="M9" s="18">
        <f t="shared" si="1"/>
        <v>1448577</v>
      </c>
      <c r="N9" s="18">
        <f t="shared" si="1"/>
        <v>2920697</v>
      </c>
      <c r="O9" s="18">
        <f t="shared" si="1"/>
        <v>489763</v>
      </c>
      <c r="P9" s="18">
        <f t="shared" si="1"/>
        <v>688110</v>
      </c>
      <c r="Q9" s="18">
        <f t="shared" si="1"/>
        <v>891406</v>
      </c>
      <c r="R9" s="18">
        <f t="shared" si="1"/>
        <v>2069279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6992271</v>
      </c>
      <c r="X9" s="18">
        <f t="shared" si="1"/>
        <v>17662434</v>
      </c>
      <c r="Y9" s="18">
        <f t="shared" si="1"/>
        <v>-10670163</v>
      </c>
      <c r="Z9" s="4">
        <f>+IF(X9&lt;&gt;0,+(Y9/X9)*100,0)</f>
        <v>-60.4116227695458</v>
      </c>
      <c r="AA9" s="30">
        <f>SUM(AA10:AA14)</f>
        <v>28229289</v>
      </c>
    </row>
    <row r="10" spans="1:27" ht="13.5">
      <c r="A10" s="5" t="s">
        <v>36</v>
      </c>
      <c r="B10" s="3"/>
      <c r="C10" s="19">
        <v>3220785</v>
      </c>
      <c r="D10" s="19"/>
      <c r="E10" s="20">
        <v>38018947</v>
      </c>
      <c r="F10" s="21">
        <v>25381463</v>
      </c>
      <c r="G10" s="21">
        <v>2002295</v>
      </c>
      <c r="H10" s="21"/>
      <c r="I10" s="21"/>
      <c r="J10" s="21">
        <v>2002295</v>
      </c>
      <c r="K10" s="21">
        <v>284220</v>
      </c>
      <c r="L10" s="21">
        <v>1187900</v>
      </c>
      <c r="M10" s="21">
        <v>1448577</v>
      </c>
      <c r="N10" s="21">
        <v>2920697</v>
      </c>
      <c r="O10" s="21">
        <v>137400</v>
      </c>
      <c r="P10" s="21">
        <v>688110</v>
      </c>
      <c r="Q10" s="21">
        <v>891406</v>
      </c>
      <c r="R10" s="21">
        <v>1716916</v>
      </c>
      <c r="S10" s="21"/>
      <c r="T10" s="21"/>
      <c r="U10" s="21"/>
      <c r="V10" s="21"/>
      <c r="W10" s="21">
        <v>6639908</v>
      </c>
      <c r="X10" s="21">
        <v>16290686</v>
      </c>
      <c r="Y10" s="21">
        <v>-9650778</v>
      </c>
      <c r="Z10" s="6">
        <v>-59.24</v>
      </c>
      <c r="AA10" s="28">
        <v>25381463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2530000</v>
      </c>
      <c r="F12" s="21">
        <v>2847826</v>
      </c>
      <c r="G12" s="21"/>
      <c r="H12" s="21"/>
      <c r="I12" s="21"/>
      <c r="J12" s="21"/>
      <c r="K12" s="21"/>
      <c r="L12" s="21"/>
      <c r="M12" s="21"/>
      <c r="N12" s="21"/>
      <c r="O12" s="21">
        <v>352363</v>
      </c>
      <c r="P12" s="21"/>
      <c r="Q12" s="21"/>
      <c r="R12" s="21">
        <v>352363</v>
      </c>
      <c r="S12" s="21"/>
      <c r="T12" s="21"/>
      <c r="U12" s="21"/>
      <c r="V12" s="21"/>
      <c r="W12" s="21">
        <v>352363</v>
      </c>
      <c r="X12" s="21">
        <v>1371748</v>
      </c>
      <c r="Y12" s="21">
        <v>-1019385</v>
      </c>
      <c r="Z12" s="6">
        <v>-74.31</v>
      </c>
      <c r="AA12" s="28">
        <v>2847826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28676593</v>
      </c>
      <c r="D15" s="16">
        <f>SUM(D16:D18)</f>
        <v>0</v>
      </c>
      <c r="E15" s="17">
        <f t="shared" si="2"/>
        <v>29429055</v>
      </c>
      <c r="F15" s="18">
        <f t="shared" si="2"/>
        <v>48343116</v>
      </c>
      <c r="G15" s="18">
        <f t="shared" si="2"/>
        <v>747476</v>
      </c>
      <c r="H15" s="18">
        <f t="shared" si="2"/>
        <v>0</v>
      </c>
      <c r="I15" s="18">
        <f t="shared" si="2"/>
        <v>0</v>
      </c>
      <c r="J15" s="18">
        <f t="shared" si="2"/>
        <v>747476</v>
      </c>
      <c r="K15" s="18">
        <f t="shared" si="2"/>
        <v>0</v>
      </c>
      <c r="L15" s="18">
        <f t="shared" si="2"/>
        <v>3904381</v>
      </c>
      <c r="M15" s="18">
        <f t="shared" si="2"/>
        <v>1845830</v>
      </c>
      <c r="N15" s="18">
        <f t="shared" si="2"/>
        <v>5750211</v>
      </c>
      <c r="O15" s="18">
        <f t="shared" si="2"/>
        <v>64073</v>
      </c>
      <c r="P15" s="18">
        <f t="shared" si="2"/>
        <v>2440857</v>
      </c>
      <c r="Q15" s="18">
        <f t="shared" si="2"/>
        <v>3828091</v>
      </c>
      <c r="R15" s="18">
        <f t="shared" si="2"/>
        <v>6333021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12830708</v>
      </c>
      <c r="X15" s="18">
        <f t="shared" si="2"/>
        <v>29954805</v>
      </c>
      <c r="Y15" s="18">
        <f t="shared" si="2"/>
        <v>-17124097</v>
      </c>
      <c r="Z15" s="4">
        <f>+IF(X15&lt;&gt;0,+(Y15/X15)*100,0)</f>
        <v>-57.16644458209627</v>
      </c>
      <c r="AA15" s="30">
        <f>SUM(AA16:AA18)</f>
        <v>48343116</v>
      </c>
    </row>
    <row r="16" spans="1:27" ht="13.5">
      <c r="A16" s="5" t="s">
        <v>42</v>
      </c>
      <c r="B16" s="3"/>
      <c r="C16" s="19"/>
      <c r="D16" s="19"/>
      <c r="E16" s="20">
        <v>1800000</v>
      </c>
      <c r="F16" s="21">
        <v>12434792</v>
      </c>
      <c r="G16" s="21"/>
      <c r="H16" s="21"/>
      <c r="I16" s="21"/>
      <c r="J16" s="21"/>
      <c r="K16" s="21"/>
      <c r="L16" s="21"/>
      <c r="M16" s="21">
        <v>418548</v>
      </c>
      <c r="N16" s="21">
        <v>418548</v>
      </c>
      <c r="O16" s="21">
        <v>64073</v>
      </c>
      <c r="P16" s="21">
        <v>1375594</v>
      </c>
      <c r="Q16" s="21">
        <v>1136885</v>
      </c>
      <c r="R16" s="21">
        <v>2576552</v>
      </c>
      <c r="S16" s="21"/>
      <c r="T16" s="21"/>
      <c r="U16" s="21"/>
      <c r="V16" s="21"/>
      <c r="W16" s="21">
        <v>2995100</v>
      </c>
      <c r="X16" s="21">
        <v>6904826</v>
      </c>
      <c r="Y16" s="21">
        <v>-3909726</v>
      </c>
      <c r="Z16" s="6">
        <v>-56.62</v>
      </c>
      <c r="AA16" s="28">
        <v>12434792</v>
      </c>
    </row>
    <row r="17" spans="1:27" ht="13.5">
      <c r="A17" s="5" t="s">
        <v>43</v>
      </c>
      <c r="B17" s="3"/>
      <c r="C17" s="19">
        <v>28676593</v>
      </c>
      <c r="D17" s="19"/>
      <c r="E17" s="20">
        <v>27629055</v>
      </c>
      <c r="F17" s="21">
        <v>35908324</v>
      </c>
      <c r="G17" s="21">
        <v>747476</v>
      </c>
      <c r="H17" s="21"/>
      <c r="I17" s="21"/>
      <c r="J17" s="21">
        <v>747476</v>
      </c>
      <c r="K17" s="21"/>
      <c r="L17" s="21">
        <v>3904381</v>
      </c>
      <c r="M17" s="21">
        <v>1427282</v>
      </c>
      <c r="N17" s="21">
        <v>5331663</v>
      </c>
      <c r="O17" s="21"/>
      <c r="P17" s="21">
        <v>1065263</v>
      </c>
      <c r="Q17" s="21">
        <v>2691206</v>
      </c>
      <c r="R17" s="21">
        <v>3756469</v>
      </c>
      <c r="S17" s="21"/>
      <c r="T17" s="21"/>
      <c r="U17" s="21"/>
      <c r="V17" s="21"/>
      <c r="W17" s="21">
        <v>9835608</v>
      </c>
      <c r="X17" s="21">
        <v>23049979</v>
      </c>
      <c r="Y17" s="21">
        <v>-13214371</v>
      </c>
      <c r="Z17" s="6">
        <v>-57.33</v>
      </c>
      <c r="AA17" s="28">
        <v>35908324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13644908</v>
      </c>
      <c r="D19" s="16">
        <f>SUM(D20:D23)</f>
        <v>0</v>
      </c>
      <c r="E19" s="17">
        <f t="shared" si="3"/>
        <v>19150000</v>
      </c>
      <c r="F19" s="18">
        <f t="shared" si="3"/>
        <v>16652184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5822754</v>
      </c>
      <c r="Q19" s="18">
        <f t="shared" si="3"/>
        <v>0</v>
      </c>
      <c r="R19" s="18">
        <f t="shared" si="3"/>
        <v>5822754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5822754</v>
      </c>
      <c r="X19" s="18">
        <f t="shared" si="3"/>
        <v>9685665</v>
      </c>
      <c r="Y19" s="18">
        <f t="shared" si="3"/>
        <v>-3862911</v>
      </c>
      <c r="Z19" s="4">
        <f>+IF(X19&lt;&gt;0,+(Y19/X19)*100,0)</f>
        <v>-39.882764890175324</v>
      </c>
      <c r="AA19" s="30">
        <f>SUM(AA20:AA23)</f>
        <v>16652184</v>
      </c>
    </row>
    <row r="20" spans="1:27" ht="13.5">
      <c r="A20" s="5" t="s">
        <v>46</v>
      </c>
      <c r="B20" s="3"/>
      <c r="C20" s="19">
        <v>13625343</v>
      </c>
      <c r="D20" s="19"/>
      <c r="E20" s="20">
        <v>19000000</v>
      </c>
      <c r="F20" s="21">
        <v>16521739</v>
      </c>
      <c r="G20" s="21"/>
      <c r="H20" s="21"/>
      <c r="I20" s="21"/>
      <c r="J20" s="21"/>
      <c r="K20" s="21"/>
      <c r="L20" s="21"/>
      <c r="M20" s="21"/>
      <c r="N20" s="21"/>
      <c r="O20" s="21"/>
      <c r="P20" s="21">
        <v>5822754</v>
      </c>
      <c r="Q20" s="21"/>
      <c r="R20" s="21">
        <v>5822754</v>
      </c>
      <c r="S20" s="21"/>
      <c r="T20" s="21"/>
      <c r="U20" s="21"/>
      <c r="V20" s="21"/>
      <c r="W20" s="21">
        <v>5822754</v>
      </c>
      <c r="X20" s="21">
        <v>9620443</v>
      </c>
      <c r="Y20" s="21">
        <v>-3797689</v>
      </c>
      <c r="Z20" s="6">
        <v>-39.48</v>
      </c>
      <c r="AA20" s="28">
        <v>16521739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19565</v>
      </c>
      <c r="D23" s="19"/>
      <c r="E23" s="20">
        <v>150000</v>
      </c>
      <c r="F23" s="21">
        <v>130445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65222</v>
      </c>
      <c r="Y23" s="21">
        <v>-65222</v>
      </c>
      <c r="Z23" s="6">
        <v>-100</v>
      </c>
      <c r="AA23" s="28">
        <v>130445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45470142</v>
      </c>
      <c r="D25" s="50">
        <f>+D5+D9+D15+D19+D24</f>
        <v>0</v>
      </c>
      <c r="E25" s="51">
        <f t="shared" si="4"/>
        <v>89678002</v>
      </c>
      <c r="F25" s="52">
        <f t="shared" si="4"/>
        <v>94581112</v>
      </c>
      <c r="G25" s="52">
        <f t="shared" si="4"/>
        <v>2749771</v>
      </c>
      <c r="H25" s="52">
        <f t="shared" si="4"/>
        <v>0</v>
      </c>
      <c r="I25" s="52">
        <f t="shared" si="4"/>
        <v>0</v>
      </c>
      <c r="J25" s="52">
        <f t="shared" si="4"/>
        <v>2749771</v>
      </c>
      <c r="K25" s="52">
        <f t="shared" si="4"/>
        <v>284220</v>
      </c>
      <c r="L25" s="52">
        <f t="shared" si="4"/>
        <v>5230016</v>
      </c>
      <c r="M25" s="52">
        <f t="shared" si="4"/>
        <v>3350339</v>
      </c>
      <c r="N25" s="52">
        <f t="shared" si="4"/>
        <v>8864575</v>
      </c>
      <c r="O25" s="52">
        <f t="shared" si="4"/>
        <v>609768</v>
      </c>
      <c r="P25" s="52">
        <f t="shared" si="4"/>
        <v>8951721</v>
      </c>
      <c r="Q25" s="52">
        <f t="shared" si="4"/>
        <v>4719497</v>
      </c>
      <c r="R25" s="52">
        <f t="shared" si="4"/>
        <v>14280986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25895332</v>
      </c>
      <c r="X25" s="52">
        <f t="shared" si="4"/>
        <v>58135492</v>
      </c>
      <c r="Y25" s="52">
        <f t="shared" si="4"/>
        <v>-32240160</v>
      </c>
      <c r="Z25" s="53">
        <f>+IF(X25&lt;&gt;0,+(Y25/X25)*100,0)</f>
        <v>-55.45693154192279</v>
      </c>
      <c r="AA25" s="54">
        <f>+AA5+AA9+AA15+AA19+AA24</f>
        <v>94581112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41705140</v>
      </c>
      <c r="D28" s="19"/>
      <c r="E28" s="20">
        <v>50048000</v>
      </c>
      <c r="F28" s="21">
        <v>45503137</v>
      </c>
      <c r="G28" s="21">
        <v>2004857</v>
      </c>
      <c r="H28" s="21"/>
      <c r="I28" s="21"/>
      <c r="J28" s="21">
        <v>2004857</v>
      </c>
      <c r="K28" s="21"/>
      <c r="L28" s="21">
        <v>4717328</v>
      </c>
      <c r="M28" s="21">
        <v>2592149</v>
      </c>
      <c r="N28" s="21">
        <v>7309477</v>
      </c>
      <c r="O28" s="21"/>
      <c r="P28" s="21">
        <v>6282163</v>
      </c>
      <c r="Q28" s="21"/>
      <c r="R28" s="21">
        <v>6282163</v>
      </c>
      <c r="S28" s="21"/>
      <c r="T28" s="21"/>
      <c r="U28" s="21"/>
      <c r="V28" s="21"/>
      <c r="W28" s="21">
        <v>15596497</v>
      </c>
      <c r="X28" s="21">
        <v>33530824</v>
      </c>
      <c r="Y28" s="21">
        <v>-17934327</v>
      </c>
      <c r="Z28" s="6">
        <v>-53.49</v>
      </c>
      <c r="AA28" s="19">
        <v>45503137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41705140</v>
      </c>
      <c r="D32" s="25">
        <f>SUM(D28:D31)</f>
        <v>0</v>
      </c>
      <c r="E32" s="26">
        <f t="shared" si="5"/>
        <v>50048000</v>
      </c>
      <c r="F32" s="27">
        <f t="shared" si="5"/>
        <v>45503137</v>
      </c>
      <c r="G32" s="27">
        <f t="shared" si="5"/>
        <v>2004857</v>
      </c>
      <c r="H32" s="27">
        <f t="shared" si="5"/>
        <v>0</v>
      </c>
      <c r="I32" s="27">
        <f t="shared" si="5"/>
        <v>0</v>
      </c>
      <c r="J32" s="27">
        <f t="shared" si="5"/>
        <v>2004857</v>
      </c>
      <c r="K32" s="27">
        <f t="shared" si="5"/>
        <v>0</v>
      </c>
      <c r="L32" s="27">
        <f t="shared" si="5"/>
        <v>4717328</v>
      </c>
      <c r="M32" s="27">
        <f t="shared" si="5"/>
        <v>2592149</v>
      </c>
      <c r="N32" s="27">
        <f t="shared" si="5"/>
        <v>7309477</v>
      </c>
      <c r="O32" s="27">
        <f t="shared" si="5"/>
        <v>0</v>
      </c>
      <c r="P32" s="27">
        <f t="shared" si="5"/>
        <v>6282163</v>
      </c>
      <c r="Q32" s="27">
        <f t="shared" si="5"/>
        <v>0</v>
      </c>
      <c r="R32" s="27">
        <f t="shared" si="5"/>
        <v>6282163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15596497</v>
      </c>
      <c r="X32" s="27">
        <f t="shared" si="5"/>
        <v>33530824</v>
      </c>
      <c r="Y32" s="27">
        <f t="shared" si="5"/>
        <v>-17934327</v>
      </c>
      <c r="Z32" s="13">
        <f>+IF(X32&lt;&gt;0,+(Y32/X32)*100,0)</f>
        <v>-53.48609088759644</v>
      </c>
      <c r="AA32" s="31">
        <f>SUM(AA28:AA31)</f>
        <v>45503137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3960843</v>
      </c>
      <c r="D35" s="19"/>
      <c r="E35" s="20">
        <v>39630002</v>
      </c>
      <c r="F35" s="21">
        <v>49077975</v>
      </c>
      <c r="G35" s="21">
        <v>744914</v>
      </c>
      <c r="H35" s="21"/>
      <c r="I35" s="21"/>
      <c r="J35" s="21">
        <v>744914</v>
      </c>
      <c r="K35" s="21">
        <v>284220</v>
      </c>
      <c r="L35" s="21">
        <v>512688</v>
      </c>
      <c r="M35" s="21">
        <v>758190</v>
      </c>
      <c r="N35" s="21">
        <v>1555098</v>
      </c>
      <c r="O35" s="21">
        <v>609768</v>
      </c>
      <c r="P35" s="21">
        <v>2669558</v>
      </c>
      <c r="Q35" s="21">
        <v>4719497</v>
      </c>
      <c r="R35" s="21">
        <v>7998823</v>
      </c>
      <c r="S35" s="21"/>
      <c r="T35" s="21"/>
      <c r="U35" s="21"/>
      <c r="V35" s="21"/>
      <c r="W35" s="21">
        <v>10298835</v>
      </c>
      <c r="X35" s="21">
        <v>24604668</v>
      </c>
      <c r="Y35" s="21">
        <v>-14305833</v>
      </c>
      <c r="Z35" s="6">
        <v>-58.14</v>
      </c>
      <c r="AA35" s="28">
        <v>49077975</v>
      </c>
    </row>
    <row r="36" spans="1:27" ht="13.5">
      <c r="A36" s="60" t="s">
        <v>62</v>
      </c>
      <c r="B36" s="10"/>
      <c r="C36" s="61">
        <f aca="true" t="shared" si="6" ref="C36:Y36">SUM(C32:C35)</f>
        <v>45665983</v>
      </c>
      <c r="D36" s="61">
        <f>SUM(D32:D35)</f>
        <v>0</v>
      </c>
      <c r="E36" s="62">
        <f t="shared" si="6"/>
        <v>89678002</v>
      </c>
      <c r="F36" s="63">
        <f t="shared" si="6"/>
        <v>94581112</v>
      </c>
      <c r="G36" s="63">
        <f t="shared" si="6"/>
        <v>2749771</v>
      </c>
      <c r="H36" s="63">
        <f t="shared" si="6"/>
        <v>0</v>
      </c>
      <c r="I36" s="63">
        <f t="shared" si="6"/>
        <v>0</v>
      </c>
      <c r="J36" s="63">
        <f t="shared" si="6"/>
        <v>2749771</v>
      </c>
      <c r="K36" s="63">
        <f t="shared" si="6"/>
        <v>284220</v>
      </c>
      <c r="L36" s="63">
        <f t="shared" si="6"/>
        <v>5230016</v>
      </c>
      <c r="M36" s="63">
        <f t="shared" si="6"/>
        <v>3350339</v>
      </c>
      <c r="N36" s="63">
        <f t="shared" si="6"/>
        <v>8864575</v>
      </c>
      <c r="O36" s="63">
        <f t="shared" si="6"/>
        <v>609768</v>
      </c>
      <c r="P36" s="63">
        <f t="shared" si="6"/>
        <v>8951721</v>
      </c>
      <c r="Q36" s="63">
        <f t="shared" si="6"/>
        <v>4719497</v>
      </c>
      <c r="R36" s="63">
        <f t="shared" si="6"/>
        <v>14280986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25895332</v>
      </c>
      <c r="X36" s="63">
        <f t="shared" si="6"/>
        <v>58135492</v>
      </c>
      <c r="Y36" s="63">
        <f t="shared" si="6"/>
        <v>-32240160</v>
      </c>
      <c r="Z36" s="64">
        <f>+IF(X36&lt;&gt;0,+(Y36/X36)*100,0)</f>
        <v>-55.45693154192279</v>
      </c>
      <c r="AA36" s="65">
        <f>SUM(AA32:AA35)</f>
        <v>94581112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-370442078</v>
      </c>
      <c r="D5" s="16">
        <f>SUM(D6:D8)</f>
        <v>0</v>
      </c>
      <c r="E5" s="17">
        <f t="shared" si="0"/>
        <v>17579047</v>
      </c>
      <c r="F5" s="18">
        <f t="shared" si="0"/>
        <v>14187527</v>
      </c>
      <c r="G5" s="18">
        <f t="shared" si="0"/>
        <v>113267</v>
      </c>
      <c r="H5" s="18">
        <f t="shared" si="0"/>
        <v>600912</v>
      </c>
      <c r="I5" s="18">
        <f t="shared" si="0"/>
        <v>70323</v>
      </c>
      <c r="J5" s="18">
        <f t="shared" si="0"/>
        <v>784502</v>
      </c>
      <c r="K5" s="18">
        <f t="shared" si="0"/>
        <v>0</v>
      </c>
      <c r="L5" s="18">
        <f t="shared" si="0"/>
        <v>1239937</v>
      </c>
      <c r="M5" s="18">
        <f t="shared" si="0"/>
        <v>576186</v>
      </c>
      <c r="N5" s="18">
        <f t="shared" si="0"/>
        <v>1816123</v>
      </c>
      <c r="O5" s="18">
        <f t="shared" si="0"/>
        <v>135958</v>
      </c>
      <c r="P5" s="18">
        <f t="shared" si="0"/>
        <v>2675492</v>
      </c>
      <c r="Q5" s="18">
        <f t="shared" si="0"/>
        <v>388001</v>
      </c>
      <c r="R5" s="18">
        <f t="shared" si="0"/>
        <v>3199451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5800076</v>
      </c>
      <c r="X5" s="18">
        <f t="shared" si="0"/>
        <v>11777043</v>
      </c>
      <c r="Y5" s="18">
        <f t="shared" si="0"/>
        <v>-5976967</v>
      </c>
      <c r="Z5" s="4">
        <f>+IF(X5&lt;&gt;0,+(Y5/X5)*100,0)</f>
        <v>-50.750999210922465</v>
      </c>
      <c r="AA5" s="16">
        <f>SUM(AA6:AA8)</f>
        <v>14187527</v>
      </c>
    </row>
    <row r="6" spans="1:27" ht="13.5">
      <c r="A6" s="5" t="s">
        <v>32</v>
      </c>
      <c r="B6" s="3"/>
      <c r="C6" s="19"/>
      <c r="D6" s="19"/>
      <c r="E6" s="20">
        <v>80000</v>
      </c>
      <c r="F6" s="21">
        <v>80000</v>
      </c>
      <c r="G6" s="21"/>
      <c r="H6" s="21"/>
      <c r="I6" s="21">
        <v>35573</v>
      </c>
      <c r="J6" s="21">
        <v>35573</v>
      </c>
      <c r="K6" s="21"/>
      <c r="L6" s="21">
        <v>8800</v>
      </c>
      <c r="M6" s="21"/>
      <c r="N6" s="21">
        <v>8800</v>
      </c>
      <c r="O6" s="21"/>
      <c r="P6" s="21">
        <v>16790</v>
      </c>
      <c r="Q6" s="21"/>
      <c r="R6" s="21">
        <v>16790</v>
      </c>
      <c r="S6" s="21"/>
      <c r="T6" s="21"/>
      <c r="U6" s="21"/>
      <c r="V6" s="21"/>
      <c r="W6" s="21">
        <v>61163</v>
      </c>
      <c r="X6" s="21">
        <v>60003</v>
      </c>
      <c r="Y6" s="21">
        <v>1160</v>
      </c>
      <c r="Z6" s="6">
        <v>1.93</v>
      </c>
      <c r="AA6" s="28">
        <v>80000</v>
      </c>
    </row>
    <row r="7" spans="1:27" ht="13.5">
      <c r="A7" s="5" t="s">
        <v>33</v>
      </c>
      <c r="B7" s="3"/>
      <c r="C7" s="22">
        <v>-370442078</v>
      </c>
      <c r="D7" s="22"/>
      <c r="E7" s="23">
        <v>17499047</v>
      </c>
      <c r="F7" s="24">
        <v>14107527</v>
      </c>
      <c r="G7" s="24">
        <v>113267</v>
      </c>
      <c r="H7" s="24">
        <v>600912</v>
      </c>
      <c r="I7" s="24">
        <v>34750</v>
      </c>
      <c r="J7" s="24">
        <v>748929</v>
      </c>
      <c r="K7" s="24"/>
      <c r="L7" s="24">
        <v>1231137</v>
      </c>
      <c r="M7" s="24">
        <v>576186</v>
      </c>
      <c r="N7" s="24">
        <v>1807323</v>
      </c>
      <c r="O7" s="24">
        <v>135958</v>
      </c>
      <c r="P7" s="24">
        <v>2658702</v>
      </c>
      <c r="Q7" s="24">
        <v>388001</v>
      </c>
      <c r="R7" s="24">
        <v>3182661</v>
      </c>
      <c r="S7" s="24"/>
      <c r="T7" s="24"/>
      <c r="U7" s="24"/>
      <c r="V7" s="24"/>
      <c r="W7" s="24">
        <v>5738913</v>
      </c>
      <c r="X7" s="24">
        <v>11717040</v>
      </c>
      <c r="Y7" s="24">
        <v>-5978127</v>
      </c>
      <c r="Z7" s="7">
        <v>-51.02</v>
      </c>
      <c r="AA7" s="29">
        <v>14107527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21808920</v>
      </c>
      <c r="D9" s="16">
        <f>SUM(D10:D14)</f>
        <v>0</v>
      </c>
      <c r="E9" s="17">
        <f t="shared" si="1"/>
        <v>14184055</v>
      </c>
      <c r="F9" s="18">
        <f t="shared" si="1"/>
        <v>16496189</v>
      </c>
      <c r="G9" s="18">
        <f t="shared" si="1"/>
        <v>188633</v>
      </c>
      <c r="H9" s="18">
        <f t="shared" si="1"/>
        <v>133628</v>
      </c>
      <c r="I9" s="18">
        <f t="shared" si="1"/>
        <v>111143</v>
      </c>
      <c r="J9" s="18">
        <f t="shared" si="1"/>
        <v>433404</v>
      </c>
      <c r="K9" s="18">
        <f t="shared" si="1"/>
        <v>2451235</v>
      </c>
      <c r="L9" s="18">
        <f t="shared" si="1"/>
        <v>1952182</v>
      </c>
      <c r="M9" s="18">
        <f t="shared" si="1"/>
        <v>1037584</v>
      </c>
      <c r="N9" s="18">
        <f t="shared" si="1"/>
        <v>5441001</v>
      </c>
      <c r="O9" s="18">
        <f t="shared" si="1"/>
        <v>0</v>
      </c>
      <c r="P9" s="18">
        <f t="shared" si="1"/>
        <v>2436010</v>
      </c>
      <c r="Q9" s="18">
        <f t="shared" si="1"/>
        <v>1095051</v>
      </c>
      <c r="R9" s="18">
        <f t="shared" si="1"/>
        <v>3531061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9405466</v>
      </c>
      <c r="X9" s="18">
        <f t="shared" si="1"/>
        <v>11442362</v>
      </c>
      <c r="Y9" s="18">
        <f t="shared" si="1"/>
        <v>-2036896</v>
      </c>
      <c r="Z9" s="4">
        <f>+IF(X9&lt;&gt;0,+(Y9/X9)*100,0)</f>
        <v>-17.801359544471676</v>
      </c>
      <c r="AA9" s="30">
        <f>SUM(AA10:AA14)</f>
        <v>16496189</v>
      </c>
    </row>
    <row r="10" spans="1:27" ht="13.5">
      <c r="A10" s="5" t="s">
        <v>36</v>
      </c>
      <c r="B10" s="3"/>
      <c r="C10" s="19">
        <v>10416301</v>
      </c>
      <c r="D10" s="19"/>
      <c r="E10" s="20">
        <v>2796266</v>
      </c>
      <c r="F10" s="21">
        <v>2991788</v>
      </c>
      <c r="G10" s="21">
        <v>176304</v>
      </c>
      <c r="H10" s="21">
        <v>133628</v>
      </c>
      <c r="I10" s="21">
        <v>111143</v>
      </c>
      <c r="J10" s="21">
        <v>421075</v>
      </c>
      <c r="K10" s="21">
        <v>24870</v>
      </c>
      <c r="L10" s="21"/>
      <c r="M10" s="21"/>
      <c r="N10" s="21">
        <v>24870</v>
      </c>
      <c r="O10" s="21"/>
      <c r="P10" s="21">
        <v>197550</v>
      </c>
      <c r="Q10" s="21"/>
      <c r="R10" s="21">
        <v>197550</v>
      </c>
      <c r="S10" s="21"/>
      <c r="T10" s="21"/>
      <c r="U10" s="21"/>
      <c r="V10" s="21"/>
      <c r="W10" s="21">
        <v>643495</v>
      </c>
      <c r="X10" s="21">
        <v>2204880</v>
      </c>
      <c r="Y10" s="21">
        <v>-1561385</v>
      </c>
      <c r="Z10" s="6">
        <v>-70.81</v>
      </c>
      <c r="AA10" s="28">
        <v>2991788</v>
      </c>
    </row>
    <row r="11" spans="1:27" ht="13.5">
      <c r="A11" s="5" t="s">
        <v>37</v>
      </c>
      <c r="B11" s="3"/>
      <c r="C11" s="19">
        <v>3452087</v>
      </c>
      <c r="D11" s="19"/>
      <c r="E11" s="20">
        <v>9428789</v>
      </c>
      <c r="F11" s="21">
        <v>13376401</v>
      </c>
      <c r="G11" s="21"/>
      <c r="H11" s="21"/>
      <c r="I11" s="21"/>
      <c r="J11" s="21"/>
      <c r="K11" s="21">
        <v>2426365</v>
      </c>
      <c r="L11" s="21">
        <v>1952182</v>
      </c>
      <c r="M11" s="21">
        <v>1037584</v>
      </c>
      <c r="N11" s="21">
        <v>5416131</v>
      </c>
      <c r="O11" s="21"/>
      <c r="P11" s="21">
        <v>2238460</v>
      </c>
      <c r="Q11" s="21">
        <v>1084447</v>
      </c>
      <c r="R11" s="21">
        <v>3322907</v>
      </c>
      <c r="S11" s="21"/>
      <c r="T11" s="21"/>
      <c r="U11" s="21"/>
      <c r="V11" s="21"/>
      <c r="W11" s="21">
        <v>8739038</v>
      </c>
      <c r="X11" s="21">
        <v>8650632</v>
      </c>
      <c r="Y11" s="21">
        <v>88406</v>
      </c>
      <c r="Z11" s="6">
        <v>1.02</v>
      </c>
      <c r="AA11" s="28">
        <v>13376401</v>
      </c>
    </row>
    <row r="12" spans="1:27" ht="13.5">
      <c r="A12" s="5" t="s">
        <v>38</v>
      </c>
      <c r="B12" s="3"/>
      <c r="C12" s="19">
        <v>7940532</v>
      </c>
      <c r="D12" s="19"/>
      <c r="E12" s="20">
        <v>1959000</v>
      </c>
      <c r="F12" s="21">
        <v>128000</v>
      </c>
      <c r="G12" s="21">
        <v>12329</v>
      </c>
      <c r="H12" s="21"/>
      <c r="I12" s="21"/>
      <c r="J12" s="21">
        <v>12329</v>
      </c>
      <c r="K12" s="21"/>
      <c r="L12" s="21"/>
      <c r="M12" s="21"/>
      <c r="N12" s="21"/>
      <c r="O12" s="21"/>
      <c r="P12" s="21"/>
      <c r="Q12" s="21">
        <v>10604</v>
      </c>
      <c r="R12" s="21">
        <v>10604</v>
      </c>
      <c r="S12" s="21"/>
      <c r="T12" s="21"/>
      <c r="U12" s="21"/>
      <c r="V12" s="21"/>
      <c r="W12" s="21">
        <v>22933</v>
      </c>
      <c r="X12" s="21">
        <v>586850</v>
      </c>
      <c r="Y12" s="21">
        <v>-563917</v>
      </c>
      <c r="Z12" s="6">
        <v>-96.09</v>
      </c>
      <c r="AA12" s="28">
        <v>128000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-61319336</v>
      </c>
      <c r="D15" s="16">
        <f>SUM(D16:D18)</f>
        <v>0</v>
      </c>
      <c r="E15" s="17">
        <f t="shared" si="2"/>
        <v>26054097</v>
      </c>
      <c r="F15" s="18">
        <f t="shared" si="2"/>
        <v>27643653</v>
      </c>
      <c r="G15" s="18">
        <f t="shared" si="2"/>
        <v>2734121</v>
      </c>
      <c r="H15" s="18">
        <f t="shared" si="2"/>
        <v>2828119</v>
      </c>
      <c r="I15" s="18">
        <f t="shared" si="2"/>
        <v>1706888</v>
      </c>
      <c r="J15" s="18">
        <f t="shared" si="2"/>
        <v>7269128</v>
      </c>
      <c r="K15" s="18">
        <f t="shared" si="2"/>
        <v>1341118</v>
      </c>
      <c r="L15" s="18">
        <f t="shared" si="2"/>
        <v>2849516</v>
      </c>
      <c r="M15" s="18">
        <f t="shared" si="2"/>
        <v>349804</v>
      </c>
      <c r="N15" s="18">
        <f t="shared" si="2"/>
        <v>4540438</v>
      </c>
      <c r="O15" s="18">
        <f t="shared" si="2"/>
        <v>173747</v>
      </c>
      <c r="P15" s="18">
        <f t="shared" si="2"/>
        <v>1954368</v>
      </c>
      <c r="Q15" s="18">
        <f t="shared" si="2"/>
        <v>7221</v>
      </c>
      <c r="R15" s="18">
        <f t="shared" si="2"/>
        <v>2135336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13944902</v>
      </c>
      <c r="X15" s="18">
        <f t="shared" si="2"/>
        <v>20336698</v>
      </c>
      <c r="Y15" s="18">
        <f t="shared" si="2"/>
        <v>-6391796</v>
      </c>
      <c r="Z15" s="4">
        <f>+IF(X15&lt;&gt;0,+(Y15/X15)*100,0)</f>
        <v>-31.429861425881427</v>
      </c>
      <c r="AA15" s="30">
        <f>SUM(AA16:AA18)</f>
        <v>27643653</v>
      </c>
    </row>
    <row r="16" spans="1:27" ht="13.5">
      <c r="A16" s="5" t="s">
        <v>42</v>
      </c>
      <c r="B16" s="3"/>
      <c r="C16" s="19">
        <v>306000</v>
      </c>
      <c r="D16" s="19"/>
      <c r="E16" s="20">
        <v>1950000</v>
      </c>
      <c r="F16" s="21">
        <v>2053000</v>
      </c>
      <c r="G16" s="21">
        <v>149500</v>
      </c>
      <c r="H16" s="21"/>
      <c r="I16" s="21"/>
      <c r="J16" s="21">
        <v>149500</v>
      </c>
      <c r="K16" s="21"/>
      <c r="L16" s="21">
        <v>199953</v>
      </c>
      <c r="M16" s="21"/>
      <c r="N16" s="21">
        <v>199953</v>
      </c>
      <c r="O16" s="21"/>
      <c r="P16" s="21"/>
      <c r="Q16" s="21">
        <v>7221</v>
      </c>
      <c r="R16" s="21">
        <v>7221</v>
      </c>
      <c r="S16" s="21"/>
      <c r="T16" s="21"/>
      <c r="U16" s="21"/>
      <c r="V16" s="21"/>
      <c r="W16" s="21">
        <v>356674</v>
      </c>
      <c r="X16" s="21">
        <v>1513992</v>
      </c>
      <c r="Y16" s="21">
        <v>-1157318</v>
      </c>
      <c r="Z16" s="6">
        <v>-76.44</v>
      </c>
      <c r="AA16" s="28">
        <v>2053000</v>
      </c>
    </row>
    <row r="17" spans="1:27" ht="13.5">
      <c r="A17" s="5" t="s">
        <v>43</v>
      </c>
      <c r="B17" s="3"/>
      <c r="C17" s="19">
        <v>-61625336</v>
      </c>
      <c r="D17" s="19"/>
      <c r="E17" s="20">
        <v>24104097</v>
      </c>
      <c r="F17" s="21">
        <v>25590653</v>
      </c>
      <c r="G17" s="21">
        <v>2584621</v>
      </c>
      <c r="H17" s="21">
        <v>2828119</v>
      </c>
      <c r="I17" s="21">
        <v>1706888</v>
      </c>
      <c r="J17" s="21">
        <v>7119628</v>
      </c>
      <c r="K17" s="21">
        <v>1341118</v>
      </c>
      <c r="L17" s="21">
        <v>2649563</v>
      </c>
      <c r="M17" s="21">
        <v>349804</v>
      </c>
      <c r="N17" s="21">
        <v>4340485</v>
      </c>
      <c r="O17" s="21">
        <v>173747</v>
      </c>
      <c r="P17" s="21">
        <v>1954368</v>
      </c>
      <c r="Q17" s="21"/>
      <c r="R17" s="21">
        <v>2128115</v>
      </c>
      <c r="S17" s="21"/>
      <c r="T17" s="21"/>
      <c r="U17" s="21"/>
      <c r="V17" s="21"/>
      <c r="W17" s="21">
        <v>13588228</v>
      </c>
      <c r="X17" s="21">
        <v>18822706</v>
      </c>
      <c r="Y17" s="21">
        <v>-5234478</v>
      </c>
      <c r="Z17" s="6">
        <v>-27.81</v>
      </c>
      <c r="AA17" s="28">
        <v>25590653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368714523</v>
      </c>
      <c r="D19" s="16">
        <f>SUM(D20:D23)</f>
        <v>0</v>
      </c>
      <c r="E19" s="17">
        <f t="shared" si="3"/>
        <v>2123114</v>
      </c>
      <c r="F19" s="18">
        <f t="shared" si="3"/>
        <v>1099913</v>
      </c>
      <c r="G19" s="18">
        <f t="shared" si="3"/>
        <v>29400</v>
      </c>
      <c r="H19" s="18">
        <f t="shared" si="3"/>
        <v>57390</v>
      </c>
      <c r="I19" s="18">
        <f t="shared" si="3"/>
        <v>0</v>
      </c>
      <c r="J19" s="18">
        <f t="shared" si="3"/>
        <v>86790</v>
      </c>
      <c r="K19" s="18">
        <f t="shared" si="3"/>
        <v>125848</v>
      </c>
      <c r="L19" s="18">
        <f t="shared" si="3"/>
        <v>47565</v>
      </c>
      <c r="M19" s="18">
        <f t="shared" si="3"/>
        <v>34930</v>
      </c>
      <c r="N19" s="18">
        <f t="shared" si="3"/>
        <v>208343</v>
      </c>
      <c r="O19" s="18">
        <f t="shared" si="3"/>
        <v>14339</v>
      </c>
      <c r="P19" s="18">
        <f t="shared" si="3"/>
        <v>0</v>
      </c>
      <c r="Q19" s="18">
        <f t="shared" si="3"/>
        <v>327704</v>
      </c>
      <c r="R19" s="18">
        <f t="shared" si="3"/>
        <v>342043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637176</v>
      </c>
      <c r="X19" s="18">
        <f t="shared" si="3"/>
        <v>1183061</v>
      </c>
      <c r="Y19" s="18">
        <f t="shared" si="3"/>
        <v>-545885</v>
      </c>
      <c r="Z19" s="4">
        <f>+IF(X19&lt;&gt;0,+(Y19/X19)*100,0)</f>
        <v>-46.141745860948845</v>
      </c>
      <c r="AA19" s="30">
        <f>SUM(AA20:AA23)</f>
        <v>1099913</v>
      </c>
    </row>
    <row r="20" spans="1:27" ht="13.5">
      <c r="A20" s="5" t="s">
        <v>46</v>
      </c>
      <c r="B20" s="3"/>
      <c r="C20" s="19"/>
      <c r="D20" s="19"/>
      <c r="E20" s="20">
        <v>1500000</v>
      </c>
      <c r="F20" s="21">
        <v>307913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>
        <v>267750</v>
      </c>
      <c r="R20" s="21">
        <v>267750</v>
      </c>
      <c r="S20" s="21"/>
      <c r="T20" s="21"/>
      <c r="U20" s="21"/>
      <c r="V20" s="21"/>
      <c r="W20" s="21">
        <v>267750</v>
      </c>
      <c r="X20" s="21">
        <v>648164</v>
      </c>
      <c r="Y20" s="21">
        <v>-380414</v>
      </c>
      <c r="Z20" s="6">
        <v>-58.69</v>
      </c>
      <c r="AA20" s="28">
        <v>307913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368714523</v>
      </c>
      <c r="D23" s="19"/>
      <c r="E23" s="20">
        <v>623114</v>
      </c>
      <c r="F23" s="21">
        <v>792000</v>
      </c>
      <c r="G23" s="21">
        <v>29400</v>
      </c>
      <c r="H23" s="21">
        <v>57390</v>
      </c>
      <c r="I23" s="21"/>
      <c r="J23" s="21">
        <v>86790</v>
      </c>
      <c r="K23" s="21">
        <v>125848</v>
      </c>
      <c r="L23" s="21">
        <v>47565</v>
      </c>
      <c r="M23" s="21">
        <v>34930</v>
      </c>
      <c r="N23" s="21">
        <v>208343</v>
      </c>
      <c r="O23" s="21">
        <v>14339</v>
      </c>
      <c r="P23" s="21"/>
      <c r="Q23" s="21">
        <v>59954</v>
      </c>
      <c r="R23" s="21">
        <v>74293</v>
      </c>
      <c r="S23" s="21"/>
      <c r="T23" s="21"/>
      <c r="U23" s="21"/>
      <c r="V23" s="21"/>
      <c r="W23" s="21">
        <v>369426</v>
      </c>
      <c r="X23" s="21">
        <v>534897</v>
      </c>
      <c r="Y23" s="21">
        <v>-165471</v>
      </c>
      <c r="Z23" s="6">
        <v>-30.94</v>
      </c>
      <c r="AA23" s="28">
        <v>792000</v>
      </c>
    </row>
    <row r="24" spans="1:27" ht="13.5">
      <c r="A24" s="2" t="s">
        <v>50</v>
      </c>
      <c r="B24" s="8"/>
      <c r="C24" s="16">
        <v>29500</v>
      </c>
      <c r="D24" s="16"/>
      <c r="E24" s="17">
        <v>830000</v>
      </c>
      <c r="F24" s="18">
        <v>234332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384235</v>
      </c>
      <c r="Y24" s="18">
        <v>-384235</v>
      </c>
      <c r="Z24" s="4">
        <v>-100</v>
      </c>
      <c r="AA24" s="30">
        <v>234332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-41208471</v>
      </c>
      <c r="D25" s="50">
        <f>+D5+D9+D15+D19+D24</f>
        <v>0</v>
      </c>
      <c r="E25" s="51">
        <f t="shared" si="4"/>
        <v>60770313</v>
      </c>
      <c r="F25" s="52">
        <f t="shared" si="4"/>
        <v>59661614</v>
      </c>
      <c r="G25" s="52">
        <f t="shared" si="4"/>
        <v>3065421</v>
      </c>
      <c r="H25" s="52">
        <f t="shared" si="4"/>
        <v>3620049</v>
      </c>
      <c r="I25" s="52">
        <f t="shared" si="4"/>
        <v>1888354</v>
      </c>
      <c r="J25" s="52">
        <f t="shared" si="4"/>
        <v>8573824</v>
      </c>
      <c r="K25" s="52">
        <f t="shared" si="4"/>
        <v>3918201</v>
      </c>
      <c r="L25" s="52">
        <f t="shared" si="4"/>
        <v>6089200</v>
      </c>
      <c r="M25" s="52">
        <f t="shared" si="4"/>
        <v>1998504</v>
      </c>
      <c r="N25" s="52">
        <f t="shared" si="4"/>
        <v>12005905</v>
      </c>
      <c r="O25" s="52">
        <f t="shared" si="4"/>
        <v>324044</v>
      </c>
      <c r="P25" s="52">
        <f t="shared" si="4"/>
        <v>7065870</v>
      </c>
      <c r="Q25" s="52">
        <f t="shared" si="4"/>
        <v>1817977</v>
      </c>
      <c r="R25" s="52">
        <f t="shared" si="4"/>
        <v>9207891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29787620</v>
      </c>
      <c r="X25" s="52">
        <f t="shared" si="4"/>
        <v>45123399</v>
      </c>
      <c r="Y25" s="52">
        <f t="shared" si="4"/>
        <v>-15335779</v>
      </c>
      <c r="Z25" s="53">
        <f>+IF(X25&lt;&gt;0,+(Y25/X25)*100,0)</f>
        <v>-33.9863116251504</v>
      </c>
      <c r="AA25" s="54">
        <f>+AA5+AA9+AA15+AA19+AA24</f>
        <v>59661614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330687051</v>
      </c>
      <c r="D28" s="19"/>
      <c r="E28" s="20">
        <v>49422000</v>
      </c>
      <c r="F28" s="21">
        <v>49422001</v>
      </c>
      <c r="G28" s="21">
        <v>2614021</v>
      </c>
      <c r="H28" s="21">
        <v>3322853</v>
      </c>
      <c r="I28" s="21">
        <v>1706888</v>
      </c>
      <c r="J28" s="21">
        <v>7643762</v>
      </c>
      <c r="K28" s="21">
        <v>3782483</v>
      </c>
      <c r="L28" s="21">
        <v>5536666</v>
      </c>
      <c r="M28" s="21">
        <v>1963574</v>
      </c>
      <c r="N28" s="21">
        <v>11282723</v>
      </c>
      <c r="O28" s="21">
        <v>291545</v>
      </c>
      <c r="P28" s="21">
        <v>6809840</v>
      </c>
      <c r="Q28" s="21">
        <v>1706798</v>
      </c>
      <c r="R28" s="21">
        <v>8808183</v>
      </c>
      <c r="S28" s="21"/>
      <c r="T28" s="21"/>
      <c r="U28" s="21"/>
      <c r="V28" s="21"/>
      <c r="W28" s="21">
        <v>27734668</v>
      </c>
      <c r="X28" s="21">
        <v>37066505</v>
      </c>
      <c r="Y28" s="21">
        <v>-9331837</v>
      </c>
      <c r="Z28" s="6">
        <v>-25.18</v>
      </c>
      <c r="AA28" s="19">
        <v>49422001</v>
      </c>
    </row>
    <row r="29" spans="1:27" ht="13.5">
      <c r="A29" s="56" t="s">
        <v>55</v>
      </c>
      <c r="B29" s="3"/>
      <c r="C29" s="19">
        <v>1270279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331957330</v>
      </c>
      <c r="D32" s="25">
        <f>SUM(D28:D31)</f>
        <v>0</v>
      </c>
      <c r="E32" s="26">
        <f t="shared" si="5"/>
        <v>49422000</v>
      </c>
      <c r="F32" s="27">
        <f t="shared" si="5"/>
        <v>49422001</v>
      </c>
      <c r="G32" s="27">
        <f t="shared" si="5"/>
        <v>2614021</v>
      </c>
      <c r="H32" s="27">
        <f t="shared" si="5"/>
        <v>3322853</v>
      </c>
      <c r="I32" s="27">
        <f t="shared" si="5"/>
        <v>1706888</v>
      </c>
      <c r="J32" s="27">
        <f t="shared" si="5"/>
        <v>7643762</v>
      </c>
      <c r="K32" s="27">
        <f t="shared" si="5"/>
        <v>3782483</v>
      </c>
      <c r="L32" s="27">
        <f t="shared" si="5"/>
        <v>5536666</v>
      </c>
      <c r="M32" s="27">
        <f t="shared" si="5"/>
        <v>1963574</v>
      </c>
      <c r="N32" s="27">
        <f t="shared" si="5"/>
        <v>11282723</v>
      </c>
      <c r="O32" s="27">
        <f t="shared" si="5"/>
        <v>291545</v>
      </c>
      <c r="P32" s="27">
        <f t="shared" si="5"/>
        <v>6809840</v>
      </c>
      <c r="Q32" s="27">
        <f t="shared" si="5"/>
        <v>1706798</v>
      </c>
      <c r="R32" s="27">
        <f t="shared" si="5"/>
        <v>8808183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27734668</v>
      </c>
      <c r="X32" s="27">
        <f t="shared" si="5"/>
        <v>37066505</v>
      </c>
      <c r="Y32" s="27">
        <f t="shared" si="5"/>
        <v>-9331837</v>
      </c>
      <c r="Z32" s="13">
        <f>+IF(X32&lt;&gt;0,+(Y32/X32)*100,0)</f>
        <v>-25.17592904969055</v>
      </c>
      <c r="AA32" s="31">
        <f>SUM(AA28:AA31)</f>
        <v>49422001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21358543</v>
      </c>
      <c r="D35" s="19"/>
      <c r="E35" s="20">
        <v>11348313</v>
      </c>
      <c r="F35" s="21">
        <v>10239613</v>
      </c>
      <c r="G35" s="21">
        <v>289571</v>
      </c>
      <c r="H35" s="21">
        <v>297196</v>
      </c>
      <c r="I35" s="21">
        <v>181466</v>
      </c>
      <c r="J35" s="21">
        <v>768233</v>
      </c>
      <c r="K35" s="21">
        <v>135718</v>
      </c>
      <c r="L35" s="21">
        <v>331084</v>
      </c>
      <c r="M35" s="21">
        <v>34930</v>
      </c>
      <c r="N35" s="21">
        <v>501732</v>
      </c>
      <c r="O35" s="21">
        <v>32499</v>
      </c>
      <c r="P35" s="21">
        <v>256030</v>
      </c>
      <c r="Q35" s="21">
        <v>111179</v>
      </c>
      <c r="R35" s="21">
        <v>399708</v>
      </c>
      <c r="S35" s="21"/>
      <c r="T35" s="21"/>
      <c r="U35" s="21"/>
      <c r="V35" s="21"/>
      <c r="W35" s="21">
        <v>1669673</v>
      </c>
      <c r="X35" s="21">
        <v>8056894</v>
      </c>
      <c r="Y35" s="21">
        <v>-6387221</v>
      </c>
      <c r="Z35" s="6">
        <v>-79.28</v>
      </c>
      <c r="AA35" s="28">
        <v>10239613</v>
      </c>
    </row>
    <row r="36" spans="1:27" ht="13.5">
      <c r="A36" s="60" t="s">
        <v>62</v>
      </c>
      <c r="B36" s="10"/>
      <c r="C36" s="61">
        <f aca="true" t="shared" si="6" ref="C36:Y36">SUM(C32:C35)</f>
        <v>353315873</v>
      </c>
      <c r="D36" s="61">
        <f>SUM(D32:D35)</f>
        <v>0</v>
      </c>
      <c r="E36" s="62">
        <f t="shared" si="6"/>
        <v>60770313</v>
      </c>
      <c r="F36" s="63">
        <f t="shared" si="6"/>
        <v>59661614</v>
      </c>
      <c r="G36" s="63">
        <f t="shared" si="6"/>
        <v>2903592</v>
      </c>
      <c r="H36" s="63">
        <f t="shared" si="6"/>
        <v>3620049</v>
      </c>
      <c r="I36" s="63">
        <f t="shared" si="6"/>
        <v>1888354</v>
      </c>
      <c r="J36" s="63">
        <f t="shared" si="6"/>
        <v>8411995</v>
      </c>
      <c r="K36" s="63">
        <f t="shared" si="6"/>
        <v>3918201</v>
      </c>
      <c r="L36" s="63">
        <f t="shared" si="6"/>
        <v>5867750</v>
      </c>
      <c r="M36" s="63">
        <f t="shared" si="6"/>
        <v>1998504</v>
      </c>
      <c r="N36" s="63">
        <f t="shared" si="6"/>
        <v>11784455</v>
      </c>
      <c r="O36" s="63">
        <f t="shared" si="6"/>
        <v>324044</v>
      </c>
      <c r="P36" s="63">
        <f t="shared" si="6"/>
        <v>7065870</v>
      </c>
      <c r="Q36" s="63">
        <f t="shared" si="6"/>
        <v>1817977</v>
      </c>
      <c r="R36" s="63">
        <f t="shared" si="6"/>
        <v>9207891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29404341</v>
      </c>
      <c r="X36" s="63">
        <f t="shared" si="6"/>
        <v>45123399</v>
      </c>
      <c r="Y36" s="63">
        <f t="shared" si="6"/>
        <v>-15719058</v>
      </c>
      <c r="Z36" s="64">
        <f>+IF(X36&lt;&gt;0,+(Y36/X36)*100,0)</f>
        <v>-34.835713506422685</v>
      </c>
      <c r="AA36" s="65">
        <f>SUM(AA32:AA35)</f>
        <v>59661614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157466641</v>
      </c>
      <c r="D5" s="16">
        <f>SUM(D6:D8)</f>
        <v>0</v>
      </c>
      <c r="E5" s="17">
        <f t="shared" si="0"/>
        <v>196520</v>
      </c>
      <c r="F5" s="18">
        <f t="shared" si="0"/>
        <v>359100</v>
      </c>
      <c r="G5" s="18">
        <f t="shared" si="0"/>
        <v>0</v>
      </c>
      <c r="H5" s="18">
        <f t="shared" si="0"/>
        <v>31692</v>
      </c>
      <c r="I5" s="18">
        <f t="shared" si="0"/>
        <v>18177</v>
      </c>
      <c r="J5" s="18">
        <f t="shared" si="0"/>
        <v>49869</v>
      </c>
      <c r="K5" s="18">
        <f t="shared" si="0"/>
        <v>0</v>
      </c>
      <c r="L5" s="18">
        <f t="shared" si="0"/>
        <v>13722</v>
      </c>
      <c r="M5" s="18">
        <f t="shared" si="0"/>
        <v>0</v>
      </c>
      <c r="N5" s="18">
        <f t="shared" si="0"/>
        <v>13722</v>
      </c>
      <c r="O5" s="18">
        <f t="shared" si="0"/>
        <v>8987</v>
      </c>
      <c r="P5" s="18">
        <f t="shared" si="0"/>
        <v>0</v>
      </c>
      <c r="Q5" s="18">
        <f t="shared" si="0"/>
        <v>0</v>
      </c>
      <c r="R5" s="18">
        <f t="shared" si="0"/>
        <v>8987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72578</v>
      </c>
      <c r="X5" s="18">
        <f t="shared" si="0"/>
        <v>269325</v>
      </c>
      <c r="Y5" s="18">
        <f t="shared" si="0"/>
        <v>-196747</v>
      </c>
      <c r="Z5" s="4">
        <f>+IF(X5&lt;&gt;0,+(Y5/X5)*100,0)</f>
        <v>-73.05188898171355</v>
      </c>
      <c r="AA5" s="16">
        <f>SUM(AA6:AA8)</f>
        <v>359100</v>
      </c>
    </row>
    <row r="6" spans="1:27" ht="13.5">
      <c r="A6" s="5" t="s">
        <v>32</v>
      </c>
      <c r="B6" s="3"/>
      <c r="C6" s="19">
        <v>355590</v>
      </c>
      <c r="D6" s="19"/>
      <c r="E6" s="20"/>
      <c r="F6" s="21">
        <v>8500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6376</v>
      </c>
      <c r="Y6" s="21">
        <v>-6376</v>
      </c>
      <c r="Z6" s="6">
        <v>-100</v>
      </c>
      <c r="AA6" s="28">
        <v>8500</v>
      </c>
    </row>
    <row r="7" spans="1:27" ht="13.5">
      <c r="A7" s="5" t="s">
        <v>33</v>
      </c>
      <c r="B7" s="3"/>
      <c r="C7" s="22">
        <v>157111051</v>
      </c>
      <c r="D7" s="22"/>
      <c r="E7" s="23">
        <v>196520</v>
      </c>
      <c r="F7" s="24">
        <v>350600</v>
      </c>
      <c r="G7" s="24"/>
      <c r="H7" s="24">
        <v>31692</v>
      </c>
      <c r="I7" s="24">
        <v>18177</v>
      </c>
      <c r="J7" s="24">
        <v>49869</v>
      </c>
      <c r="K7" s="24"/>
      <c r="L7" s="24">
        <v>13722</v>
      </c>
      <c r="M7" s="24"/>
      <c r="N7" s="24">
        <v>13722</v>
      </c>
      <c r="O7" s="24">
        <v>8987</v>
      </c>
      <c r="P7" s="24"/>
      <c r="Q7" s="24"/>
      <c r="R7" s="24">
        <v>8987</v>
      </c>
      <c r="S7" s="24"/>
      <c r="T7" s="24"/>
      <c r="U7" s="24"/>
      <c r="V7" s="24"/>
      <c r="W7" s="24">
        <v>72578</v>
      </c>
      <c r="X7" s="24">
        <v>262949</v>
      </c>
      <c r="Y7" s="24">
        <v>-190371</v>
      </c>
      <c r="Z7" s="7">
        <v>-72.4</v>
      </c>
      <c r="AA7" s="29">
        <v>350600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121085515</v>
      </c>
      <c r="D9" s="16">
        <f>SUM(D10:D14)</f>
        <v>0</v>
      </c>
      <c r="E9" s="17">
        <f t="shared" si="1"/>
        <v>1600000</v>
      </c>
      <c r="F9" s="18">
        <f t="shared" si="1"/>
        <v>19637179</v>
      </c>
      <c r="G9" s="18">
        <f t="shared" si="1"/>
        <v>805826</v>
      </c>
      <c r="H9" s="18">
        <f t="shared" si="1"/>
        <v>652829</v>
      </c>
      <c r="I9" s="18">
        <f t="shared" si="1"/>
        <v>754238</v>
      </c>
      <c r="J9" s="18">
        <f t="shared" si="1"/>
        <v>2212893</v>
      </c>
      <c r="K9" s="18">
        <f t="shared" si="1"/>
        <v>-96914</v>
      </c>
      <c r="L9" s="18">
        <f t="shared" si="1"/>
        <v>1062081</v>
      </c>
      <c r="M9" s="18">
        <f t="shared" si="1"/>
        <v>348036</v>
      </c>
      <c r="N9" s="18">
        <f t="shared" si="1"/>
        <v>1313203</v>
      </c>
      <c r="O9" s="18">
        <f t="shared" si="1"/>
        <v>734642</v>
      </c>
      <c r="P9" s="18">
        <f t="shared" si="1"/>
        <v>104432</v>
      </c>
      <c r="Q9" s="18">
        <f t="shared" si="1"/>
        <v>453575</v>
      </c>
      <c r="R9" s="18">
        <f t="shared" si="1"/>
        <v>1292649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4818745</v>
      </c>
      <c r="X9" s="18">
        <f t="shared" si="1"/>
        <v>14727883</v>
      </c>
      <c r="Y9" s="18">
        <f t="shared" si="1"/>
        <v>-9909138</v>
      </c>
      <c r="Z9" s="4">
        <f>+IF(X9&lt;&gt;0,+(Y9/X9)*100,0)</f>
        <v>-67.2814823420311</v>
      </c>
      <c r="AA9" s="30">
        <f>SUM(AA10:AA14)</f>
        <v>19637179</v>
      </c>
    </row>
    <row r="10" spans="1:27" ht="13.5">
      <c r="A10" s="5" t="s">
        <v>36</v>
      </c>
      <c r="B10" s="3"/>
      <c r="C10" s="19">
        <v>121085515</v>
      </c>
      <c r="D10" s="19"/>
      <c r="E10" s="20">
        <v>400000</v>
      </c>
      <c r="F10" s="21">
        <v>9893512</v>
      </c>
      <c r="G10" s="21">
        <v>805826</v>
      </c>
      <c r="H10" s="21"/>
      <c r="I10" s="21">
        <v>604238</v>
      </c>
      <c r="J10" s="21">
        <v>1410064</v>
      </c>
      <c r="K10" s="21"/>
      <c r="L10" s="21"/>
      <c r="M10" s="21">
        <v>252745</v>
      </c>
      <c r="N10" s="21">
        <v>252745</v>
      </c>
      <c r="O10" s="21"/>
      <c r="P10" s="21"/>
      <c r="Q10" s="21">
        <v>72345</v>
      </c>
      <c r="R10" s="21">
        <v>72345</v>
      </c>
      <c r="S10" s="21"/>
      <c r="T10" s="21"/>
      <c r="U10" s="21"/>
      <c r="V10" s="21"/>
      <c r="W10" s="21">
        <v>1735154</v>
      </c>
      <c r="X10" s="21">
        <v>7420132</v>
      </c>
      <c r="Y10" s="21">
        <v>-5684978</v>
      </c>
      <c r="Z10" s="6">
        <v>-76.62</v>
      </c>
      <c r="AA10" s="28">
        <v>9893512</v>
      </c>
    </row>
    <row r="11" spans="1:27" ht="13.5">
      <c r="A11" s="5" t="s">
        <v>37</v>
      </c>
      <c r="B11" s="3"/>
      <c r="C11" s="19"/>
      <c r="D11" s="19"/>
      <c r="E11" s="20"/>
      <c r="F11" s="21">
        <v>8413667</v>
      </c>
      <c r="G11" s="21"/>
      <c r="H11" s="21">
        <v>652829</v>
      </c>
      <c r="I11" s="21">
        <v>150000</v>
      </c>
      <c r="J11" s="21">
        <v>802829</v>
      </c>
      <c r="K11" s="21">
        <v>-96914</v>
      </c>
      <c r="L11" s="21">
        <v>1062081</v>
      </c>
      <c r="M11" s="21">
        <v>95291</v>
      </c>
      <c r="N11" s="21">
        <v>1060458</v>
      </c>
      <c r="O11" s="21">
        <v>734642</v>
      </c>
      <c r="P11" s="21">
        <v>104432</v>
      </c>
      <c r="Q11" s="21"/>
      <c r="R11" s="21">
        <v>839074</v>
      </c>
      <c r="S11" s="21"/>
      <c r="T11" s="21"/>
      <c r="U11" s="21"/>
      <c r="V11" s="21"/>
      <c r="W11" s="21">
        <v>2702361</v>
      </c>
      <c r="X11" s="21">
        <v>6310250</v>
      </c>
      <c r="Y11" s="21">
        <v>-3607889</v>
      </c>
      <c r="Z11" s="6">
        <v>-57.18</v>
      </c>
      <c r="AA11" s="28">
        <v>8413667</v>
      </c>
    </row>
    <row r="12" spans="1:27" ht="13.5">
      <c r="A12" s="5" t="s">
        <v>38</v>
      </c>
      <c r="B12" s="3"/>
      <c r="C12" s="19"/>
      <c r="D12" s="19"/>
      <c r="E12" s="20">
        <v>1200000</v>
      </c>
      <c r="F12" s="21">
        <v>1330000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>
        <v>381230</v>
      </c>
      <c r="R12" s="21">
        <v>381230</v>
      </c>
      <c r="S12" s="21"/>
      <c r="T12" s="21"/>
      <c r="U12" s="21"/>
      <c r="V12" s="21"/>
      <c r="W12" s="21">
        <v>381230</v>
      </c>
      <c r="X12" s="21">
        <v>997501</v>
      </c>
      <c r="Y12" s="21">
        <v>-616271</v>
      </c>
      <c r="Z12" s="6">
        <v>-61.78</v>
      </c>
      <c r="AA12" s="28">
        <v>1330000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339899670</v>
      </c>
      <c r="D15" s="16">
        <f>SUM(D16:D18)</f>
        <v>0</v>
      </c>
      <c r="E15" s="17">
        <f t="shared" si="2"/>
        <v>16006000</v>
      </c>
      <c r="F15" s="18">
        <f t="shared" si="2"/>
        <v>7239435</v>
      </c>
      <c r="G15" s="18">
        <f t="shared" si="2"/>
        <v>487887</v>
      </c>
      <c r="H15" s="18">
        <f t="shared" si="2"/>
        <v>334783</v>
      </c>
      <c r="I15" s="18">
        <f t="shared" si="2"/>
        <v>513637</v>
      </c>
      <c r="J15" s="18">
        <f t="shared" si="2"/>
        <v>1336307</v>
      </c>
      <c r="K15" s="18">
        <f t="shared" si="2"/>
        <v>1190</v>
      </c>
      <c r="L15" s="18">
        <f t="shared" si="2"/>
        <v>-945</v>
      </c>
      <c r="M15" s="18">
        <f t="shared" si="2"/>
        <v>108310</v>
      </c>
      <c r="N15" s="18">
        <f t="shared" si="2"/>
        <v>108555</v>
      </c>
      <c r="O15" s="18">
        <f t="shared" si="2"/>
        <v>0</v>
      </c>
      <c r="P15" s="18">
        <f t="shared" si="2"/>
        <v>0</v>
      </c>
      <c r="Q15" s="18">
        <f t="shared" si="2"/>
        <v>137581</v>
      </c>
      <c r="R15" s="18">
        <f t="shared" si="2"/>
        <v>137581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1582443</v>
      </c>
      <c r="X15" s="18">
        <f t="shared" si="2"/>
        <v>5429577</v>
      </c>
      <c r="Y15" s="18">
        <f t="shared" si="2"/>
        <v>-3847134</v>
      </c>
      <c r="Z15" s="4">
        <f>+IF(X15&lt;&gt;0,+(Y15/X15)*100,0)</f>
        <v>-70.85513291366897</v>
      </c>
      <c r="AA15" s="30">
        <f>SUM(AA16:AA18)</f>
        <v>7239435</v>
      </c>
    </row>
    <row r="16" spans="1:27" ht="13.5">
      <c r="A16" s="5" t="s">
        <v>42</v>
      </c>
      <c r="B16" s="3"/>
      <c r="C16" s="19">
        <v>92524737</v>
      </c>
      <c r="D16" s="19"/>
      <c r="E16" s="20">
        <v>4775000</v>
      </c>
      <c r="F16" s="21">
        <v>5060000</v>
      </c>
      <c r="G16" s="21"/>
      <c r="H16" s="21">
        <v>334783</v>
      </c>
      <c r="I16" s="21"/>
      <c r="J16" s="21">
        <v>334783</v>
      </c>
      <c r="K16" s="21"/>
      <c r="L16" s="21"/>
      <c r="M16" s="21">
        <v>107365</v>
      </c>
      <c r="N16" s="21">
        <v>107365</v>
      </c>
      <c r="O16" s="21"/>
      <c r="P16" s="21"/>
      <c r="Q16" s="21">
        <v>1616</v>
      </c>
      <c r="R16" s="21">
        <v>1616</v>
      </c>
      <c r="S16" s="21"/>
      <c r="T16" s="21"/>
      <c r="U16" s="21"/>
      <c r="V16" s="21"/>
      <c r="W16" s="21">
        <v>443764</v>
      </c>
      <c r="X16" s="21">
        <v>3794999</v>
      </c>
      <c r="Y16" s="21">
        <v>-3351235</v>
      </c>
      <c r="Z16" s="6">
        <v>-88.31</v>
      </c>
      <c r="AA16" s="28">
        <v>5060000</v>
      </c>
    </row>
    <row r="17" spans="1:27" ht="13.5">
      <c r="A17" s="5" t="s">
        <v>43</v>
      </c>
      <c r="B17" s="3"/>
      <c r="C17" s="19">
        <v>247374933</v>
      </c>
      <c r="D17" s="19"/>
      <c r="E17" s="20">
        <v>11231000</v>
      </c>
      <c r="F17" s="21">
        <v>2179435</v>
      </c>
      <c r="G17" s="21">
        <v>487887</v>
      </c>
      <c r="H17" s="21"/>
      <c r="I17" s="21">
        <v>513637</v>
      </c>
      <c r="J17" s="21">
        <v>1001524</v>
      </c>
      <c r="K17" s="21">
        <v>1190</v>
      </c>
      <c r="L17" s="21">
        <v>-945</v>
      </c>
      <c r="M17" s="21">
        <v>945</v>
      </c>
      <c r="N17" s="21">
        <v>1190</v>
      </c>
      <c r="O17" s="21"/>
      <c r="P17" s="21"/>
      <c r="Q17" s="21">
        <v>135965</v>
      </c>
      <c r="R17" s="21">
        <v>135965</v>
      </c>
      <c r="S17" s="21"/>
      <c r="T17" s="21"/>
      <c r="U17" s="21"/>
      <c r="V17" s="21"/>
      <c r="W17" s="21">
        <v>1138679</v>
      </c>
      <c r="X17" s="21">
        <v>1634578</v>
      </c>
      <c r="Y17" s="21">
        <v>-495899</v>
      </c>
      <c r="Z17" s="6">
        <v>-30.34</v>
      </c>
      <c r="AA17" s="28">
        <v>2179435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152211645</v>
      </c>
      <c r="D19" s="16">
        <f>SUM(D20:D23)</f>
        <v>0</v>
      </c>
      <c r="E19" s="17">
        <f t="shared" si="3"/>
        <v>39559000</v>
      </c>
      <c r="F19" s="18">
        <f t="shared" si="3"/>
        <v>14468885</v>
      </c>
      <c r="G19" s="18">
        <f t="shared" si="3"/>
        <v>25088</v>
      </c>
      <c r="H19" s="18">
        <f t="shared" si="3"/>
        <v>2288525</v>
      </c>
      <c r="I19" s="18">
        <f t="shared" si="3"/>
        <v>1179285</v>
      </c>
      <c r="J19" s="18">
        <f t="shared" si="3"/>
        <v>3492898</v>
      </c>
      <c r="K19" s="18">
        <f t="shared" si="3"/>
        <v>0</v>
      </c>
      <c r="L19" s="18">
        <f t="shared" si="3"/>
        <v>0</v>
      </c>
      <c r="M19" s="18">
        <f t="shared" si="3"/>
        <v>4789010</v>
      </c>
      <c r="N19" s="18">
        <f t="shared" si="3"/>
        <v>4789010</v>
      </c>
      <c r="O19" s="18">
        <f t="shared" si="3"/>
        <v>0</v>
      </c>
      <c r="P19" s="18">
        <f t="shared" si="3"/>
        <v>529268</v>
      </c>
      <c r="Q19" s="18">
        <f t="shared" si="3"/>
        <v>101820</v>
      </c>
      <c r="R19" s="18">
        <f t="shared" si="3"/>
        <v>631088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8912996</v>
      </c>
      <c r="X19" s="18">
        <f t="shared" si="3"/>
        <v>10851665</v>
      </c>
      <c r="Y19" s="18">
        <f t="shared" si="3"/>
        <v>-1938669</v>
      </c>
      <c r="Z19" s="4">
        <f>+IF(X19&lt;&gt;0,+(Y19/X19)*100,0)</f>
        <v>-17.86517552836362</v>
      </c>
      <c r="AA19" s="30">
        <f>SUM(AA20:AA23)</f>
        <v>14468885</v>
      </c>
    </row>
    <row r="20" spans="1:27" ht="13.5">
      <c r="A20" s="5" t="s">
        <v>46</v>
      </c>
      <c r="B20" s="3"/>
      <c r="C20" s="19">
        <v>118520727</v>
      </c>
      <c r="D20" s="19"/>
      <c r="E20" s="20">
        <v>23202000</v>
      </c>
      <c r="F20" s="21">
        <v>13668885</v>
      </c>
      <c r="G20" s="21">
        <v>25088</v>
      </c>
      <c r="H20" s="21">
        <v>2288525</v>
      </c>
      <c r="I20" s="21">
        <v>1179285</v>
      </c>
      <c r="J20" s="21">
        <v>3492898</v>
      </c>
      <c r="K20" s="21"/>
      <c r="L20" s="21"/>
      <c r="M20" s="21">
        <v>4789010</v>
      </c>
      <c r="N20" s="21">
        <v>4789010</v>
      </c>
      <c r="O20" s="21"/>
      <c r="P20" s="21">
        <v>529268</v>
      </c>
      <c r="Q20" s="21"/>
      <c r="R20" s="21">
        <v>529268</v>
      </c>
      <c r="S20" s="21"/>
      <c r="T20" s="21"/>
      <c r="U20" s="21"/>
      <c r="V20" s="21"/>
      <c r="W20" s="21">
        <v>8811176</v>
      </c>
      <c r="X20" s="21">
        <v>10251666</v>
      </c>
      <c r="Y20" s="21">
        <v>-1440490</v>
      </c>
      <c r="Z20" s="6">
        <v>-14.05</v>
      </c>
      <c r="AA20" s="28">
        <v>13668885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>
        <v>33690918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16357000</v>
      </c>
      <c r="F23" s="21">
        <v>800000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>
        <v>101820</v>
      </c>
      <c r="R23" s="21">
        <v>101820</v>
      </c>
      <c r="S23" s="21"/>
      <c r="T23" s="21"/>
      <c r="U23" s="21"/>
      <c r="V23" s="21"/>
      <c r="W23" s="21">
        <v>101820</v>
      </c>
      <c r="X23" s="21">
        <v>599999</v>
      </c>
      <c r="Y23" s="21">
        <v>-498179</v>
      </c>
      <c r="Z23" s="6">
        <v>-83.03</v>
      </c>
      <c r="AA23" s="28">
        <v>800000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770663471</v>
      </c>
      <c r="D25" s="50">
        <f>+D5+D9+D15+D19+D24</f>
        <v>0</v>
      </c>
      <c r="E25" s="51">
        <f t="shared" si="4"/>
        <v>57361520</v>
      </c>
      <c r="F25" s="52">
        <f t="shared" si="4"/>
        <v>41704599</v>
      </c>
      <c r="G25" s="52">
        <f t="shared" si="4"/>
        <v>1318801</v>
      </c>
      <c r="H25" s="52">
        <f t="shared" si="4"/>
        <v>3307829</v>
      </c>
      <c r="I25" s="52">
        <f t="shared" si="4"/>
        <v>2465337</v>
      </c>
      <c r="J25" s="52">
        <f t="shared" si="4"/>
        <v>7091967</v>
      </c>
      <c r="K25" s="52">
        <f t="shared" si="4"/>
        <v>-95724</v>
      </c>
      <c r="L25" s="52">
        <f t="shared" si="4"/>
        <v>1074858</v>
      </c>
      <c r="M25" s="52">
        <f t="shared" si="4"/>
        <v>5245356</v>
      </c>
      <c r="N25" s="52">
        <f t="shared" si="4"/>
        <v>6224490</v>
      </c>
      <c r="O25" s="52">
        <f t="shared" si="4"/>
        <v>743629</v>
      </c>
      <c r="P25" s="52">
        <f t="shared" si="4"/>
        <v>633700</v>
      </c>
      <c r="Q25" s="52">
        <f t="shared" si="4"/>
        <v>692976</v>
      </c>
      <c r="R25" s="52">
        <f t="shared" si="4"/>
        <v>2070305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15386762</v>
      </c>
      <c r="X25" s="52">
        <f t="shared" si="4"/>
        <v>31278450</v>
      </c>
      <c r="Y25" s="52">
        <f t="shared" si="4"/>
        <v>-15891688</v>
      </c>
      <c r="Z25" s="53">
        <f>+IF(X25&lt;&gt;0,+(Y25/X25)*100,0)</f>
        <v>-50.80714677357734</v>
      </c>
      <c r="AA25" s="54">
        <f>+AA5+AA9+AA15+AA19+AA24</f>
        <v>41704599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399586578</v>
      </c>
      <c r="D28" s="19"/>
      <c r="E28" s="20">
        <v>30101000</v>
      </c>
      <c r="F28" s="21">
        <v>34801999</v>
      </c>
      <c r="G28" s="21">
        <v>1293713</v>
      </c>
      <c r="H28" s="21">
        <v>2592874</v>
      </c>
      <c r="I28" s="21">
        <v>2298350</v>
      </c>
      <c r="J28" s="21">
        <v>6184937</v>
      </c>
      <c r="K28" s="21">
        <v>-96914</v>
      </c>
      <c r="L28" s="21">
        <v>1062081</v>
      </c>
      <c r="M28" s="21">
        <v>4884301</v>
      </c>
      <c r="N28" s="21">
        <v>5849468</v>
      </c>
      <c r="O28" s="21">
        <v>734642</v>
      </c>
      <c r="P28" s="21">
        <v>633700</v>
      </c>
      <c r="Q28" s="21">
        <v>208310</v>
      </c>
      <c r="R28" s="21">
        <v>1576652</v>
      </c>
      <c r="S28" s="21"/>
      <c r="T28" s="21"/>
      <c r="U28" s="21"/>
      <c r="V28" s="21"/>
      <c r="W28" s="21">
        <v>13611057</v>
      </c>
      <c r="X28" s="21">
        <v>26101498</v>
      </c>
      <c r="Y28" s="21">
        <v>-12490441</v>
      </c>
      <c r="Z28" s="6">
        <v>-47.85</v>
      </c>
      <c r="AA28" s="19">
        <v>34801999</v>
      </c>
    </row>
    <row r="29" spans="1:27" ht="13.5">
      <c r="A29" s="56" t="s">
        <v>55</v>
      </c>
      <c r="B29" s="3"/>
      <c r="C29" s="19"/>
      <c r="D29" s="19"/>
      <c r="E29" s="20">
        <v>5302000</v>
      </c>
      <c r="F29" s="21"/>
      <c r="G29" s="21"/>
      <c r="H29" s="21">
        <v>334783</v>
      </c>
      <c r="I29" s="21"/>
      <c r="J29" s="21">
        <v>334783</v>
      </c>
      <c r="K29" s="21"/>
      <c r="L29" s="21"/>
      <c r="M29" s="21">
        <v>107365</v>
      </c>
      <c r="N29" s="21">
        <v>107365</v>
      </c>
      <c r="O29" s="21"/>
      <c r="P29" s="21"/>
      <c r="Q29" s="21"/>
      <c r="R29" s="21"/>
      <c r="S29" s="21"/>
      <c r="T29" s="21"/>
      <c r="U29" s="21"/>
      <c r="V29" s="21"/>
      <c r="W29" s="21">
        <v>442148</v>
      </c>
      <c r="X29" s="21"/>
      <c r="Y29" s="21">
        <v>442148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399586578</v>
      </c>
      <c r="D32" s="25">
        <f>SUM(D28:D31)</f>
        <v>0</v>
      </c>
      <c r="E32" s="26">
        <f t="shared" si="5"/>
        <v>35403000</v>
      </c>
      <c r="F32" s="27">
        <f t="shared" si="5"/>
        <v>34801999</v>
      </c>
      <c r="G32" s="27">
        <f t="shared" si="5"/>
        <v>1293713</v>
      </c>
      <c r="H32" s="27">
        <f t="shared" si="5"/>
        <v>2927657</v>
      </c>
      <c r="I32" s="27">
        <f t="shared" si="5"/>
        <v>2298350</v>
      </c>
      <c r="J32" s="27">
        <f t="shared" si="5"/>
        <v>6519720</v>
      </c>
      <c r="K32" s="27">
        <f t="shared" si="5"/>
        <v>-96914</v>
      </c>
      <c r="L32" s="27">
        <f t="shared" si="5"/>
        <v>1062081</v>
      </c>
      <c r="M32" s="27">
        <f t="shared" si="5"/>
        <v>4991666</v>
      </c>
      <c r="N32" s="27">
        <f t="shared" si="5"/>
        <v>5956833</v>
      </c>
      <c r="O32" s="27">
        <f t="shared" si="5"/>
        <v>734642</v>
      </c>
      <c r="P32" s="27">
        <f t="shared" si="5"/>
        <v>633700</v>
      </c>
      <c r="Q32" s="27">
        <f t="shared" si="5"/>
        <v>208310</v>
      </c>
      <c r="R32" s="27">
        <f t="shared" si="5"/>
        <v>1576652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14053205</v>
      </c>
      <c r="X32" s="27">
        <f t="shared" si="5"/>
        <v>26101498</v>
      </c>
      <c r="Y32" s="27">
        <f t="shared" si="5"/>
        <v>-12048293</v>
      </c>
      <c r="Z32" s="13">
        <f>+IF(X32&lt;&gt;0,+(Y32/X32)*100,0)</f>
        <v>-46.1593928440429</v>
      </c>
      <c r="AA32" s="31">
        <f>SUM(AA28:AA31)</f>
        <v>34801999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341255135</v>
      </c>
      <c r="D35" s="19"/>
      <c r="E35" s="20">
        <v>20958520</v>
      </c>
      <c r="F35" s="21">
        <v>6100600</v>
      </c>
      <c r="G35" s="21">
        <v>25088</v>
      </c>
      <c r="H35" s="21">
        <v>380172</v>
      </c>
      <c r="I35" s="21">
        <v>166987</v>
      </c>
      <c r="J35" s="21">
        <v>572247</v>
      </c>
      <c r="K35" s="21">
        <v>1190</v>
      </c>
      <c r="L35" s="21">
        <v>12777</v>
      </c>
      <c r="M35" s="21">
        <v>253690</v>
      </c>
      <c r="N35" s="21">
        <v>267657</v>
      </c>
      <c r="O35" s="21">
        <v>8987</v>
      </c>
      <c r="P35" s="21"/>
      <c r="Q35" s="21">
        <v>484666</v>
      </c>
      <c r="R35" s="21">
        <v>493653</v>
      </c>
      <c r="S35" s="21"/>
      <c r="T35" s="21"/>
      <c r="U35" s="21"/>
      <c r="V35" s="21"/>
      <c r="W35" s="21">
        <v>1333557</v>
      </c>
      <c r="X35" s="21">
        <v>4575451</v>
      </c>
      <c r="Y35" s="21">
        <v>-3241894</v>
      </c>
      <c r="Z35" s="6">
        <v>-70.85</v>
      </c>
      <c r="AA35" s="28">
        <v>6100600</v>
      </c>
    </row>
    <row r="36" spans="1:27" ht="13.5">
      <c r="A36" s="60" t="s">
        <v>62</v>
      </c>
      <c r="B36" s="10"/>
      <c r="C36" s="61">
        <f aca="true" t="shared" si="6" ref="C36:Y36">SUM(C32:C35)</f>
        <v>740841713</v>
      </c>
      <c r="D36" s="61">
        <f>SUM(D32:D35)</f>
        <v>0</v>
      </c>
      <c r="E36" s="62">
        <f t="shared" si="6"/>
        <v>56361520</v>
      </c>
      <c r="F36" s="63">
        <f t="shared" si="6"/>
        <v>40902599</v>
      </c>
      <c r="G36" s="63">
        <f t="shared" si="6"/>
        <v>1318801</v>
      </c>
      <c r="H36" s="63">
        <f t="shared" si="6"/>
        <v>3307829</v>
      </c>
      <c r="I36" s="63">
        <f t="shared" si="6"/>
        <v>2465337</v>
      </c>
      <c r="J36" s="63">
        <f t="shared" si="6"/>
        <v>7091967</v>
      </c>
      <c r="K36" s="63">
        <f t="shared" si="6"/>
        <v>-95724</v>
      </c>
      <c r="L36" s="63">
        <f t="shared" si="6"/>
        <v>1074858</v>
      </c>
      <c r="M36" s="63">
        <f t="shared" si="6"/>
        <v>5245356</v>
      </c>
      <c r="N36" s="63">
        <f t="shared" si="6"/>
        <v>6224490</v>
      </c>
      <c r="O36" s="63">
        <f t="shared" si="6"/>
        <v>743629</v>
      </c>
      <c r="P36" s="63">
        <f t="shared" si="6"/>
        <v>633700</v>
      </c>
      <c r="Q36" s="63">
        <f t="shared" si="6"/>
        <v>692976</v>
      </c>
      <c r="R36" s="63">
        <f t="shared" si="6"/>
        <v>2070305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15386762</v>
      </c>
      <c r="X36" s="63">
        <f t="shared" si="6"/>
        <v>30676949</v>
      </c>
      <c r="Y36" s="63">
        <f t="shared" si="6"/>
        <v>-15290187</v>
      </c>
      <c r="Z36" s="64">
        <f>+IF(X36&lt;&gt;0,+(Y36/X36)*100,0)</f>
        <v>-49.842593538229636</v>
      </c>
      <c r="AA36" s="65">
        <f>SUM(AA32:AA35)</f>
        <v>40902599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3715610</v>
      </c>
      <c r="D5" s="16">
        <f>SUM(D6:D8)</f>
        <v>0</v>
      </c>
      <c r="E5" s="17">
        <f t="shared" si="0"/>
        <v>15200000</v>
      </c>
      <c r="F5" s="18">
        <f t="shared" si="0"/>
        <v>15950040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7329740</v>
      </c>
      <c r="L5" s="18">
        <f t="shared" si="0"/>
        <v>9945</v>
      </c>
      <c r="M5" s="18">
        <f t="shared" si="0"/>
        <v>0</v>
      </c>
      <c r="N5" s="18">
        <f t="shared" si="0"/>
        <v>7339685</v>
      </c>
      <c r="O5" s="18">
        <f t="shared" si="0"/>
        <v>0</v>
      </c>
      <c r="P5" s="18">
        <f t="shared" si="0"/>
        <v>1838869</v>
      </c>
      <c r="Q5" s="18">
        <f t="shared" si="0"/>
        <v>239459</v>
      </c>
      <c r="R5" s="18">
        <f t="shared" si="0"/>
        <v>2078328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9418013</v>
      </c>
      <c r="X5" s="18">
        <f t="shared" si="0"/>
        <v>11962530</v>
      </c>
      <c r="Y5" s="18">
        <f t="shared" si="0"/>
        <v>-2544517</v>
      </c>
      <c r="Z5" s="4">
        <f>+IF(X5&lt;&gt;0,+(Y5/X5)*100,0)</f>
        <v>-21.270726175817323</v>
      </c>
      <c r="AA5" s="16">
        <f>SUM(AA6:AA8)</f>
        <v>15950040</v>
      </c>
    </row>
    <row r="6" spans="1:27" ht="13.5">
      <c r="A6" s="5" t="s">
        <v>32</v>
      </c>
      <c r="B6" s="3"/>
      <c r="C6" s="19"/>
      <c r="D6" s="19"/>
      <c r="E6" s="20">
        <v>2900000</v>
      </c>
      <c r="F6" s="21">
        <v>300020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225014</v>
      </c>
      <c r="Y6" s="21">
        <v>-225014</v>
      </c>
      <c r="Z6" s="6">
        <v>-100</v>
      </c>
      <c r="AA6" s="28">
        <v>300020</v>
      </c>
    </row>
    <row r="7" spans="1:27" ht="13.5">
      <c r="A7" s="5" t="s">
        <v>33</v>
      </c>
      <c r="B7" s="3"/>
      <c r="C7" s="22">
        <v>3715610</v>
      </c>
      <c r="D7" s="22"/>
      <c r="E7" s="23">
        <v>12300000</v>
      </c>
      <c r="F7" s="24">
        <v>15650020</v>
      </c>
      <c r="G7" s="24"/>
      <c r="H7" s="24"/>
      <c r="I7" s="24"/>
      <c r="J7" s="24"/>
      <c r="K7" s="24">
        <v>7329740</v>
      </c>
      <c r="L7" s="24">
        <v>9945</v>
      </c>
      <c r="M7" s="24"/>
      <c r="N7" s="24">
        <v>7339685</v>
      </c>
      <c r="O7" s="24"/>
      <c r="P7" s="24">
        <v>1838869</v>
      </c>
      <c r="Q7" s="24">
        <v>239459</v>
      </c>
      <c r="R7" s="24">
        <v>2078328</v>
      </c>
      <c r="S7" s="24"/>
      <c r="T7" s="24"/>
      <c r="U7" s="24"/>
      <c r="V7" s="24"/>
      <c r="W7" s="24">
        <v>9418013</v>
      </c>
      <c r="X7" s="24">
        <v>11737516</v>
      </c>
      <c r="Y7" s="24">
        <v>-2319503</v>
      </c>
      <c r="Z7" s="7">
        <v>-19.76</v>
      </c>
      <c r="AA7" s="29">
        <v>15650020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78213</v>
      </c>
      <c r="D9" s="16">
        <f>SUM(D10:D14)</f>
        <v>0</v>
      </c>
      <c r="E9" s="17">
        <f t="shared" si="1"/>
        <v>4650000</v>
      </c>
      <c r="F9" s="18">
        <f t="shared" si="1"/>
        <v>714107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27818</v>
      </c>
      <c r="L9" s="18">
        <f t="shared" si="1"/>
        <v>0</v>
      </c>
      <c r="M9" s="18">
        <f t="shared" si="1"/>
        <v>0</v>
      </c>
      <c r="N9" s="18">
        <f t="shared" si="1"/>
        <v>27818</v>
      </c>
      <c r="O9" s="18">
        <f t="shared" si="1"/>
        <v>0</v>
      </c>
      <c r="P9" s="18">
        <f t="shared" si="1"/>
        <v>2000</v>
      </c>
      <c r="Q9" s="18">
        <f t="shared" si="1"/>
        <v>1730</v>
      </c>
      <c r="R9" s="18">
        <f t="shared" si="1"/>
        <v>3730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31548</v>
      </c>
      <c r="X9" s="18">
        <f t="shared" si="1"/>
        <v>535580</v>
      </c>
      <c r="Y9" s="18">
        <f t="shared" si="1"/>
        <v>-504032</v>
      </c>
      <c r="Z9" s="4">
        <f>+IF(X9&lt;&gt;0,+(Y9/X9)*100,0)</f>
        <v>-94.10956346390829</v>
      </c>
      <c r="AA9" s="30">
        <f>SUM(AA10:AA14)</f>
        <v>714107</v>
      </c>
    </row>
    <row r="10" spans="1:27" ht="13.5">
      <c r="A10" s="5" t="s">
        <v>36</v>
      </c>
      <c r="B10" s="3"/>
      <c r="C10" s="19">
        <v>78213</v>
      </c>
      <c r="D10" s="19"/>
      <c r="E10" s="20">
        <v>4650000</v>
      </c>
      <c r="F10" s="21">
        <v>714107</v>
      </c>
      <c r="G10" s="21"/>
      <c r="H10" s="21"/>
      <c r="I10" s="21"/>
      <c r="J10" s="21"/>
      <c r="K10" s="21">
        <v>27818</v>
      </c>
      <c r="L10" s="21"/>
      <c r="M10" s="21"/>
      <c r="N10" s="21">
        <v>27818</v>
      </c>
      <c r="O10" s="21"/>
      <c r="P10" s="21">
        <v>2000</v>
      </c>
      <c r="Q10" s="21">
        <v>1730</v>
      </c>
      <c r="R10" s="21">
        <v>3730</v>
      </c>
      <c r="S10" s="21"/>
      <c r="T10" s="21"/>
      <c r="U10" s="21"/>
      <c r="V10" s="21"/>
      <c r="W10" s="21">
        <v>31548</v>
      </c>
      <c r="X10" s="21">
        <v>535580</v>
      </c>
      <c r="Y10" s="21">
        <v>-504032</v>
      </c>
      <c r="Z10" s="6">
        <v>-94.11</v>
      </c>
      <c r="AA10" s="28">
        <v>714107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915674</v>
      </c>
      <c r="D15" s="16">
        <f>SUM(D16:D18)</f>
        <v>0</v>
      </c>
      <c r="E15" s="17">
        <f t="shared" si="2"/>
        <v>750000</v>
      </c>
      <c r="F15" s="18">
        <f t="shared" si="2"/>
        <v>500010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16518</v>
      </c>
      <c r="L15" s="18">
        <f t="shared" si="2"/>
        <v>0</v>
      </c>
      <c r="M15" s="18">
        <f t="shared" si="2"/>
        <v>0</v>
      </c>
      <c r="N15" s="18">
        <f t="shared" si="2"/>
        <v>16518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16518</v>
      </c>
      <c r="X15" s="18">
        <f t="shared" si="2"/>
        <v>375009</v>
      </c>
      <c r="Y15" s="18">
        <f t="shared" si="2"/>
        <v>-358491</v>
      </c>
      <c r="Z15" s="4">
        <f>+IF(X15&lt;&gt;0,+(Y15/X15)*100,0)</f>
        <v>-95.59530571266289</v>
      </c>
      <c r="AA15" s="30">
        <f>SUM(AA16:AA18)</f>
        <v>500010</v>
      </c>
    </row>
    <row r="16" spans="1:27" ht="13.5">
      <c r="A16" s="5" t="s">
        <v>42</v>
      </c>
      <c r="B16" s="3"/>
      <c r="C16" s="19">
        <v>915674</v>
      </c>
      <c r="D16" s="19"/>
      <c r="E16" s="20">
        <v>750000</v>
      </c>
      <c r="F16" s="21">
        <v>500010</v>
      </c>
      <c r="G16" s="21"/>
      <c r="H16" s="21"/>
      <c r="I16" s="21"/>
      <c r="J16" s="21"/>
      <c r="K16" s="21">
        <v>16518</v>
      </c>
      <c r="L16" s="21"/>
      <c r="M16" s="21"/>
      <c r="N16" s="21">
        <v>16518</v>
      </c>
      <c r="O16" s="21"/>
      <c r="P16" s="21"/>
      <c r="Q16" s="21"/>
      <c r="R16" s="21"/>
      <c r="S16" s="21"/>
      <c r="T16" s="21"/>
      <c r="U16" s="21"/>
      <c r="V16" s="21"/>
      <c r="W16" s="21">
        <v>16518</v>
      </c>
      <c r="X16" s="21">
        <v>375009</v>
      </c>
      <c r="Y16" s="21">
        <v>-358491</v>
      </c>
      <c r="Z16" s="6">
        <v>-95.6</v>
      </c>
      <c r="AA16" s="28">
        <v>500010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306391810</v>
      </c>
      <c r="D19" s="16">
        <f>SUM(D20:D23)</f>
        <v>0</v>
      </c>
      <c r="E19" s="17">
        <f t="shared" si="3"/>
        <v>275862000</v>
      </c>
      <c r="F19" s="18">
        <f t="shared" si="3"/>
        <v>301805342</v>
      </c>
      <c r="G19" s="18">
        <f t="shared" si="3"/>
        <v>6828432</v>
      </c>
      <c r="H19" s="18">
        <f t="shared" si="3"/>
        <v>2590788</v>
      </c>
      <c r="I19" s="18">
        <f t="shared" si="3"/>
        <v>9343015</v>
      </c>
      <c r="J19" s="18">
        <f t="shared" si="3"/>
        <v>18762235</v>
      </c>
      <c r="K19" s="18">
        <f t="shared" si="3"/>
        <v>14721156</v>
      </c>
      <c r="L19" s="18">
        <f t="shared" si="3"/>
        <v>26360349</v>
      </c>
      <c r="M19" s="18">
        <f t="shared" si="3"/>
        <v>23263486</v>
      </c>
      <c r="N19" s="18">
        <f t="shared" si="3"/>
        <v>64344991</v>
      </c>
      <c r="O19" s="18">
        <f t="shared" si="3"/>
        <v>3259086</v>
      </c>
      <c r="P19" s="18">
        <f t="shared" si="3"/>
        <v>10656366</v>
      </c>
      <c r="Q19" s="18">
        <f t="shared" si="3"/>
        <v>28331170</v>
      </c>
      <c r="R19" s="18">
        <f t="shared" si="3"/>
        <v>42246622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125353848</v>
      </c>
      <c r="X19" s="18">
        <f t="shared" si="3"/>
        <v>226353995</v>
      </c>
      <c r="Y19" s="18">
        <f t="shared" si="3"/>
        <v>-101000147</v>
      </c>
      <c r="Z19" s="4">
        <f>+IF(X19&lt;&gt;0,+(Y19/X19)*100,0)</f>
        <v>-44.62043932557938</v>
      </c>
      <c r="AA19" s="30">
        <f>SUM(AA20:AA23)</f>
        <v>301805342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288830067</v>
      </c>
      <c r="D21" s="19"/>
      <c r="E21" s="20">
        <v>238754650</v>
      </c>
      <c r="F21" s="21">
        <v>280305342</v>
      </c>
      <c r="G21" s="21">
        <v>6828432</v>
      </c>
      <c r="H21" s="21">
        <v>2590788</v>
      </c>
      <c r="I21" s="21">
        <v>9343015</v>
      </c>
      <c r="J21" s="21">
        <v>18762235</v>
      </c>
      <c r="K21" s="21">
        <v>14721156</v>
      </c>
      <c r="L21" s="21">
        <v>26140349</v>
      </c>
      <c r="M21" s="21">
        <v>23263486</v>
      </c>
      <c r="N21" s="21">
        <v>64124991</v>
      </c>
      <c r="O21" s="21">
        <v>3259086</v>
      </c>
      <c r="P21" s="21">
        <v>10656366</v>
      </c>
      <c r="Q21" s="21">
        <v>28331170</v>
      </c>
      <c r="R21" s="21">
        <v>42246622</v>
      </c>
      <c r="S21" s="21"/>
      <c r="T21" s="21"/>
      <c r="U21" s="21"/>
      <c r="V21" s="21"/>
      <c r="W21" s="21">
        <v>125133848</v>
      </c>
      <c r="X21" s="21">
        <v>210228993</v>
      </c>
      <c r="Y21" s="21">
        <v>-85095145</v>
      </c>
      <c r="Z21" s="6">
        <v>-40.48</v>
      </c>
      <c r="AA21" s="28">
        <v>280305342</v>
      </c>
    </row>
    <row r="22" spans="1:27" ht="13.5">
      <c r="A22" s="5" t="s">
        <v>48</v>
      </c>
      <c r="B22" s="3"/>
      <c r="C22" s="22">
        <v>17561743</v>
      </c>
      <c r="D22" s="22"/>
      <c r="E22" s="23">
        <v>37107350</v>
      </c>
      <c r="F22" s="24">
        <v>21500000</v>
      </c>
      <c r="G22" s="24"/>
      <c r="H22" s="24"/>
      <c r="I22" s="24"/>
      <c r="J22" s="24"/>
      <c r="K22" s="24"/>
      <c r="L22" s="24">
        <v>220000</v>
      </c>
      <c r="M22" s="24"/>
      <c r="N22" s="24">
        <v>220000</v>
      </c>
      <c r="O22" s="24"/>
      <c r="P22" s="24"/>
      <c r="Q22" s="24"/>
      <c r="R22" s="24"/>
      <c r="S22" s="24"/>
      <c r="T22" s="24"/>
      <c r="U22" s="24"/>
      <c r="V22" s="24"/>
      <c r="W22" s="24">
        <v>220000</v>
      </c>
      <c r="X22" s="24">
        <v>16125002</v>
      </c>
      <c r="Y22" s="24">
        <v>-15905002</v>
      </c>
      <c r="Z22" s="7">
        <v>-98.64</v>
      </c>
      <c r="AA22" s="29">
        <v>21500000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311101307</v>
      </c>
      <c r="D25" s="50">
        <f>+D5+D9+D15+D19+D24</f>
        <v>0</v>
      </c>
      <c r="E25" s="51">
        <f t="shared" si="4"/>
        <v>296462000</v>
      </c>
      <c r="F25" s="52">
        <f t="shared" si="4"/>
        <v>318969499</v>
      </c>
      <c r="G25" s="52">
        <f t="shared" si="4"/>
        <v>6828432</v>
      </c>
      <c r="H25" s="52">
        <f t="shared" si="4"/>
        <v>2590788</v>
      </c>
      <c r="I25" s="52">
        <f t="shared" si="4"/>
        <v>9343015</v>
      </c>
      <c r="J25" s="52">
        <f t="shared" si="4"/>
        <v>18762235</v>
      </c>
      <c r="K25" s="52">
        <f t="shared" si="4"/>
        <v>22095232</v>
      </c>
      <c r="L25" s="52">
        <f t="shared" si="4"/>
        <v>26370294</v>
      </c>
      <c r="M25" s="52">
        <f t="shared" si="4"/>
        <v>23263486</v>
      </c>
      <c r="N25" s="52">
        <f t="shared" si="4"/>
        <v>71729012</v>
      </c>
      <c r="O25" s="52">
        <f t="shared" si="4"/>
        <v>3259086</v>
      </c>
      <c r="P25" s="52">
        <f t="shared" si="4"/>
        <v>12497235</v>
      </c>
      <c r="Q25" s="52">
        <f t="shared" si="4"/>
        <v>28572359</v>
      </c>
      <c r="R25" s="52">
        <f t="shared" si="4"/>
        <v>44328680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134819927</v>
      </c>
      <c r="X25" s="52">
        <f t="shared" si="4"/>
        <v>239227114</v>
      </c>
      <c r="Y25" s="52">
        <f t="shared" si="4"/>
        <v>-104407187</v>
      </c>
      <c r="Z25" s="53">
        <f>+IF(X25&lt;&gt;0,+(Y25/X25)*100,0)</f>
        <v>-43.6435424288904</v>
      </c>
      <c r="AA25" s="54">
        <f>+AA5+AA9+AA15+AA19+AA24</f>
        <v>318969499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276649329</v>
      </c>
      <c r="D28" s="19"/>
      <c r="E28" s="20">
        <v>272862000</v>
      </c>
      <c r="F28" s="21">
        <v>274643063</v>
      </c>
      <c r="G28" s="21">
        <v>6828432</v>
      </c>
      <c r="H28" s="21">
        <v>2590788</v>
      </c>
      <c r="I28" s="21">
        <v>9343015</v>
      </c>
      <c r="J28" s="21">
        <v>18762235</v>
      </c>
      <c r="K28" s="21">
        <v>14721156</v>
      </c>
      <c r="L28" s="21">
        <v>24650349</v>
      </c>
      <c r="M28" s="21">
        <v>21553486</v>
      </c>
      <c r="N28" s="21">
        <v>60924991</v>
      </c>
      <c r="O28" s="21">
        <v>1549086</v>
      </c>
      <c r="P28" s="21">
        <v>10656366</v>
      </c>
      <c r="Q28" s="21">
        <v>26282187</v>
      </c>
      <c r="R28" s="21">
        <v>38487639</v>
      </c>
      <c r="S28" s="21"/>
      <c r="T28" s="21"/>
      <c r="U28" s="21"/>
      <c r="V28" s="21"/>
      <c r="W28" s="21">
        <v>118174865</v>
      </c>
      <c r="X28" s="21">
        <v>205982288</v>
      </c>
      <c r="Y28" s="21">
        <v>-87807423</v>
      </c>
      <c r="Z28" s="6">
        <v>-42.63</v>
      </c>
      <c r="AA28" s="19">
        <v>274643063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276649329</v>
      </c>
      <c r="D32" s="25">
        <f>SUM(D28:D31)</f>
        <v>0</v>
      </c>
      <c r="E32" s="26">
        <f t="shared" si="5"/>
        <v>272862000</v>
      </c>
      <c r="F32" s="27">
        <f t="shared" si="5"/>
        <v>274643063</v>
      </c>
      <c r="G32" s="27">
        <f t="shared" si="5"/>
        <v>6828432</v>
      </c>
      <c r="H32" s="27">
        <f t="shared" si="5"/>
        <v>2590788</v>
      </c>
      <c r="I32" s="27">
        <f t="shared" si="5"/>
        <v>9343015</v>
      </c>
      <c r="J32" s="27">
        <f t="shared" si="5"/>
        <v>18762235</v>
      </c>
      <c r="K32" s="27">
        <f t="shared" si="5"/>
        <v>14721156</v>
      </c>
      <c r="L32" s="27">
        <f t="shared" si="5"/>
        <v>24650349</v>
      </c>
      <c r="M32" s="27">
        <f t="shared" si="5"/>
        <v>21553486</v>
      </c>
      <c r="N32" s="27">
        <f t="shared" si="5"/>
        <v>60924991</v>
      </c>
      <c r="O32" s="27">
        <f t="shared" si="5"/>
        <v>1549086</v>
      </c>
      <c r="P32" s="27">
        <f t="shared" si="5"/>
        <v>10656366</v>
      </c>
      <c r="Q32" s="27">
        <f t="shared" si="5"/>
        <v>26282187</v>
      </c>
      <c r="R32" s="27">
        <f t="shared" si="5"/>
        <v>38487639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118174865</v>
      </c>
      <c r="X32" s="27">
        <f t="shared" si="5"/>
        <v>205982288</v>
      </c>
      <c r="Y32" s="27">
        <f t="shared" si="5"/>
        <v>-87807423</v>
      </c>
      <c r="Z32" s="13">
        <f>+IF(X32&lt;&gt;0,+(Y32/X32)*100,0)</f>
        <v>-42.62862785561446</v>
      </c>
      <c r="AA32" s="31">
        <f>SUM(AA28:AA31)</f>
        <v>274643063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44795124</v>
      </c>
      <c r="D35" s="19"/>
      <c r="E35" s="20">
        <v>23600000</v>
      </c>
      <c r="F35" s="21">
        <v>44326436</v>
      </c>
      <c r="G35" s="21"/>
      <c r="H35" s="21"/>
      <c r="I35" s="21"/>
      <c r="J35" s="21"/>
      <c r="K35" s="21">
        <v>7374076</v>
      </c>
      <c r="L35" s="21">
        <v>1719945</v>
      </c>
      <c r="M35" s="21">
        <v>1710000</v>
      </c>
      <c r="N35" s="21">
        <v>10804021</v>
      </c>
      <c r="O35" s="21">
        <v>1710000</v>
      </c>
      <c r="P35" s="21">
        <v>1840869</v>
      </c>
      <c r="Q35" s="21">
        <v>2290172</v>
      </c>
      <c r="R35" s="21">
        <v>5841041</v>
      </c>
      <c r="S35" s="21"/>
      <c r="T35" s="21"/>
      <c r="U35" s="21"/>
      <c r="V35" s="21"/>
      <c r="W35" s="21">
        <v>16645062</v>
      </c>
      <c r="X35" s="21">
        <v>33244826</v>
      </c>
      <c r="Y35" s="21">
        <v>-16599764</v>
      </c>
      <c r="Z35" s="6">
        <v>-49.93</v>
      </c>
      <c r="AA35" s="28">
        <v>44326436</v>
      </c>
    </row>
    <row r="36" spans="1:27" ht="13.5">
      <c r="A36" s="60" t="s">
        <v>62</v>
      </c>
      <c r="B36" s="10"/>
      <c r="C36" s="61">
        <f aca="true" t="shared" si="6" ref="C36:Y36">SUM(C32:C35)</f>
        <v>321444453</v>
      </c>
      <c r="D36" s="61">
        <f>SUM(D32:D35)</f>
        <v>0</v>
      </c>
      <c r="E36" s="62">
        <f t="shared" si="6"/>
        <v>296462000</v>
      </c>
      <c r="F36" s="63">
        <f t="shared" si="6"/>
        <v>318969499</v>
      </c>
      <c r="G36" s="63">
        <f t="shared" si="6"/>
        <v>6828432</v>
      </c>
      <c r="H36" s="63">
        <f t="shared" si="6"/>
        <v>2590788</v>
      </c>
      <c r="I36" s="63">
        <f t="shared" si="6"/>
        <v>9343015</v>
      </c>
      <c r="J36" s="63">
        <f t="shared" si="6"/>
        <v>18762235</v>
      </c>
      <c r="K36" s="63">
        <f t="shared" si="6"/>
        <v>22095232</v>
      </c>
      <c r="L36" s="63">
        <f t="shared" si="6"/>
        <v>26370294</v>
      </c>
      <c r="M36" s="63">
        <f t="shared" si="6"/>
        <v>23263486</v>
      </c>
      <c r="N36" s="63">
        <f t="shared" si="6"/>
        <v>71729012</v>
      </c>
      <c r="O36" s="63">
        <f t="shared" si="6"/>
        <v>3259086</v>
      </c>
      <c r="P36" s="63">
        <f t="shared" si="6"/>
        <v>12497235</v>
      </c>
      <c r="Q36" s="63">
        <f t="shared" si="6"/>
        <v>28572359</v>
      </c>
      <c r="R36" s="63">
        <f t="shared" si="6"/>
        <v>44328680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134819927</v>
      </c>
      <c r="X36" s="63">
        <f t="shared" si="6"/>
        <v>239227114</v>
      </c>
      <c r="Y36" s="63">
        <f t="shared" si="6"/>
        <v>-104407187</v>
      </c>
      <c r="Z36" s="64">
        <f>+IF(X36&lt;&gt;0,+(Y36/X36)*100,0)</f>
        <v>-43.6435424288904</v>
      </c>
      <c r="AA36" s="65">
        <f>SUM(AA32:AA35)</f>
        <v>318969499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88169000</v>
      </c>
      <c r="F5" s="18">
        <f t="shared" si="0"/>
        <v>951322377</v>
      </c>
      <c r="G5" s="18">
        <f t="shared" si="0"/>
        <v>6000</v>
      </c>
      <c r="H5" s="18">
        <f t="shared" si="0"/>
        <v>0</v>
      </c>
      <c r="I5" s="18">
        <f t="shared" si="0"/>
        <v>73111</v>
      </c>
      <c r="J5" s="18">
        <f t="shared" si="0"/>
        <v>79111</v>
      </c>
      <c r="K5" s="18">
        <f t="shared" si="0"/>
        <v>10415</v>
      </c>
      <c r="L5" s="18">
        <f t="shared" si="0"/>
        <v>68872</v>
      </c>
      <c r="M5" s="18">
        <f t="shared" si="0"/>
        <v>2574</v>
      </c>
      <c r="N5" s="18">
        <f t="shared" si="0"/>
        <v>81861</v>
      </c>
      <c r="O5" s="18">
        <f t="shared" si="0"/>
        <v>-1277465</v>
      </c>
      <c r="P5" s="18">
        <f t="shared" si="0"/>
        <v>-4500000</v>
      </c>
      <c r="Q5" s="18">
        <f t="shared" si="0"/>
        <v>27121</v>
      </c>
      <c r="R5" s="18">
        <f t="shared" si="0"/>
        <v>-5750344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-5589372</v>
      </c>
      <c r="X5" s="18">
        <f t="shared" si="0"/>
        <v>950639877</v>
      </c>
      <c r="Y5" s="18">
        <f t="shared" si="0"/>
        <v>-956229249</v>
      </c>
      <c r="Z5" s="4">
        <f>+IF(X5&lt;&gt;0,+(Y5/X5)*100,0)</f>
        <v>-100.58795892484953</v>
      </c>
      <c r="AA5" s="16">
        <f>SUM(AA6:AA8)</f>
        <v>951322377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>
        <v>88169000</v>
      </c>
      <c r="F7" s="24">
        <v>951322377</v>
      </c>
      <c r="G7" s="24">
        <v>6000</v>
      </c>
      <c r="H7" s="24"/>
      <c r="I7" s="24">
        <v>73111</v>
      </c>
      <c r="J7" s="24">
        <v>79111</v>
      </c>
      <c r="K7" s="24">
        <v>10415</v>
      </c>
      <c r="L7" s="24">
        <v>68872</v>
      </c>
      <c r="M7" s="24">
        <v>2574</v>
      </c>
      <c r="N7" s="24">
        <v>81861</v>
      </c>
      <c r="O7" s="24">
        <v>-1277465</v>
      </c>
      <c r="P7" s="24">
        <v>-4500000</v>
      </c>
      <c r="Q7" s="24">
        <v>27121</v>
      </c>
      <c r="R7" s="24">
        <v>-5750344</v>
      </c>
      <c r="S7" s="24"/>
      <c r="T7" s="24"/>
      <c r="U7" s="24"/>
      <c r="V7" s="24"/>
      <c r="W7" s="24">
        <v>-5589372</v>
      </c>
      <c r="X7" s="24">
        <v>950639877</v>
      </c>
      <c r="Y7" s="24">
        <v>-956229249</v>
      </c>
      <c r="Z7" s="7">
        <v>-100.59</v>
      </c>
      <c r="AA7" s="29">
        <v>951322377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13563000</v>
      </c>
      <c r="F9" s="18">
        <f t="shared" si="1"/>
        <v>1264025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-158399</v>
      </c>
      <c r="N9" s="18">
        <f t="shared" si="1"/>
        <v>-158399</v>
      </c>
      <c r="O9" s="18">
        <f t="shared" si="1"/>
        <v>-2574</v>
      </c>
      <c r="P9" s="18">
        <f t="shared" si="1"/>
        <v>-24502</v>
      </c>
      <c r="Q9" s="18">
        <f t="shared" si="1"/>
        <v>22630</v>
      </c>
      <c r="R9" s="18">
        <f t="shared" si="1"/>
        <v>-4446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-162845</v>
      </c>
      <c r="X9" s="18">
        <f t="shared" si="1"/>
        <v>4035663</v>
      </c>
      <c r="Y9" s="18">
        <f t="shared" si="1"/>
        <v>-4198508</v>
      </c>
      <c r="Z9" s="4">
        <f>+IF(X9&lt;&gt;0,+(Y9/X9)*100,0)</f>
        <v>-104.03514862365861</v>
      </c>
      <c r="AA9" s="30">
        <f>SUM(AA10:AA14)</f>
        <v>1264025</v>
      </c>
    </row>
    <row r="10" spans="1:27" ht="13.5">
      <c r="A10" s="5" t="s">
        <v>36</v>
      </c>
      <c r="B10" s="3"/>
      <c r="C10" s="19"/>
      <c r="D10" s="19"/>
      <c r="E10" s="20">
        <v>120000</v>
      </c>
      <c r="F10" s="21"/>
      <c r="G10" s="21"/>
      <c r="H10" s="21"/>
      <c r="I10" s="21"/>
      <c r="J10" s="21"/>
      <c r="K10" s="21"/>
      <c r="L10" s="21"/>
      <c r="M10" s="21">
        <v>-158399</v>
      </c>
      <c r="N10" s="21">
        <v>-158399</v>
      </c>
      <c r="O10" s="21">
        <v>-2574</v>
      </c>
      <c r="P10" s="21">
        <v>-24502</v>
      </c>
      <c r="Q10" s="21"/>
      <c r="R10" s="21">
        <v>-27076</v>
      </c>
      <c r="S10" s="21"/>
      <c r="T10" s="21"/>
      <c r="U10" s="21"/>
      <c r="V10" s="21"/>
      <c r="W10" s="21">
        <v>-185475</v>
      </c>
      <c r="X10" s="21">
        <v>225000</v>
      </c>
      <c r="Y10" s="21">
        <v>-410475</v>
      </c>
      <c r="Z10" s="6">
        <v>-182.43</v>
      </c>
      <c r="AA10" s="28"/>
    </row>
    <row r="11" spans="1:27" ht="13.5">
      <c r="A11" s="5" t="s">
        <v>37</v>
      </c>
      <c r="B11" s="3"/>
      <c r="C11" s="19"/>
      <c r="D11" s="19"/>
      <c r="E11" s="20">
        <v>8243000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2885053</v>
      </c>
      <c r="Y11" s="21">
        <v>-2885053</v>
      </c>
      <c r="Z11" s="6">
        <v>-100</v>
      </c>
      <c r="AA11" s="28"/>
    </row>
    <row r="12" spans="1:27" ht="13.5">
      <c r="A12" s="5" t="s">
        <v>38</v>
      </c>
      <c r="B12" s="3"/>
      <c r="C12" s="19"/>
      <c r="D12" s="19"/>
      <c r="E12" s="20">
        <v>5200000</v>
      </c>
      <c r="F12" s="21">
        <v>1264025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>
        <v>22630</v>
      </c>
      <c r="R12" s="21">
        <v>22630</v>
      </c>
      <c r="S12" s="21"/>
      <c r="T12" s="21"/>
      <c r="U12" s="21"/>
      <c r="V12" s="21"/>
      <c r="W12" s="21">
        <v>22630</v>
      </c>
      <c r="X12" s="21">
        <v>925610</v>
      </c>
      <c r="Y12" s="21">
        <v>-902980</v>
      </c>
      <c r="Z12" s="6">
        <v>-97.56</v>
      </c>
      <c r="AA12" s="28">
        <v>1264025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85467195</v>
      </c>
      <c r="F15" s="18">
        <f t="shared" si="2"/>
        <v>129701492</v>
      </c>
      <c r="G15" s="18">
        <f t="shared" si="2"/>
        <v>3486527</v>
      </c>
      <c r="H15" s="18">
        <f t="shared" si="2"/>
        <v>12342644</v>
      </c>
      <c r="I15" s="18">
        <f t="shared" si="2"/>
        <v>6743750</v>
      </c>
      <c r="J15" s="18">
        <f t="shared" si="2"/>
        <v>22572921</v>
      </c>
      <c r="K15" s="18">
        <f t="shared" si="2"/>
        <v>7998316</v>
      </c>
      <c r="L15" s="18">
        <f t="shared" si="2"/>
        <v>9058118</v>
      </c>
      <c r="M15" s="18">
        <f t="shared" si="2"/>
        <v>-25376933</v>
      </c>
      <c r="N15" s="18">
        <f t="shared" si="2"/>
        <v>-8320499</v>
      </c>
      <c r="O15" s="18">
        <f t="shared" si="2"/>
        <v>5978621</v>
      </c>
      <c r="P15" s="18">
        <f t="shared" si="2"/>
        <v>1762336</v>
      </c>
      <c r="Q15" s="18">
        <f t="shared" si="2"/>
        <v>-10940799</v>
      </c>
      <c r="R15" s="18">
        <f t="shared" si="2"/>
        <v>-3199842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11052580</v>
      </c>
      <c r="X15" s="18">
        <f t="shared" si="2"/>
        <v>100803198</v>
      </c>
      <c r="Y15" s="18">
        <f t="shared" si="2"/>
        <v>-89750618</v>
      </c>
      <c r="Z15" s="4">
        <f>+IF(X15&lt;&gt;0,+(Y15/X15)*100,0)</f>
        <v>-89.03548675112471</v>
      </c>
      <c r="AA15" s="30">
        <f>SUM(AA16:AA18)</f>
        <v>129701492</v>
      </c>
    </row>
    <row r="16" spans="1:27" ht="13.5">
      <c r="A16" s="5" t="s">
        <v>42</v>
      </c>
      <c r="B16" s="3"/>
      <c r="C16" s="19"/>
      <c r="D16" s="19"/>
      <c r="E16" s="20"/>
      <c r="F16" s="21">
        <v>129701492</v>
      </c>
      <c r="G16" s="21"/>
      <c r="H16" s="21"/>
      <c r="I16" s="21"/>
      <c r="J16" s="21"/>
      <c r="K16" s="21">
        <v>3033273</v>
      </c>
      <c r="L16" s="21">
        <v>9058118</v>
      </c>
      <c r="M16" s="21">
        <v>6283874</v>
      </c>
      <c r="N16" s="21">
        <v>18375265</v>
      </c>
      <c r="O16" s="21">
        <v>10960528</v>
      </c>
      <c r="P16" s="21">
        <v>8222864</v>
      </c>
      <c r="Q16" s="21">
        <v>-2929276</v>
      </c>
      <c r="R16" s="21">
        <v>16254116</v>
      </c>
      <c r="S16" s="21"/>
      <c r="T16" s="21"/>
      <c r="U16" s="21"/>
      <c r="V16" s="21"/>
      <c r="W16" s="21">
        <v>34629381</v>
      </c>
      <c r="X16" s="21">
        <v>100803198</v>
      </c>
      <c r="Y16" s="21">
        <v>-66173817</v>
      </c>
      <c r="Z16" s="6">
        <v>-65.65</v>
      </c>
      <c r="AA16" s="28">
        <v>129701492</v>
      </c>
    </row>
    <row r="17" spans="1:27" ht="13.5">
      <c r="A17" s="5" t="s">
        <v>43</v>
      </c>
      <c r="B17" s="3"/>
      <c r="C17" s="19"/>
      <c r="D17" s="19"/>
      <c r="E17" s="20">
        <v>85467195</v>
      </c>
      <c r="F17" s="21"/>
      <c r="G17" s="21">
        <v>3486527</v>
      </c>
      <c r="H17" s="21">
        <v>12342644</v>
      </c>
      <c r="I17" s="21">
        <v>6743750</v>
      </c>
      <c r="J17" s="21">
        <v>22572921</v>
      </c>
      <c r="K17" s="21">
        <v>4965043</v>
      </c>
      <c r="L17" s="21"/>
      <c r="M17" s="21">
        <v>-31660807</v>
      </c>
      <c r="N17" s="21">
        <v>-26695764</v>
      </c>
      <c r="O17" s="21">
        <v>-4981907</v>
      </c>
      <c r="P17" s="21">
        <v>-6460528</v>
      </c>
      <c r="Q17" s="21">
        <v>-8011523</v>
      </c>
      <c r="R17" s="21">
        <v>-19453958</v>
      </c>
      <c r="S17" s="21"/>
      <c r="T17" s="21"/>
      <c r="U17" s="21"/>
      <c r="V17" s="21"/>
      <c r="W17" s="21">
        <v>-23576801</v>
      </c>
      <c r="X17" s="21"/>
      <c r="Y17" s="21">
        <v>-23576801</v>
      </c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13419525</v>
      </c>
      <c r="F19" s="18">
        <f t="shared" si="3"/>
        <v>17462800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1187276</v>
      </c>
      <c r="L19" s="18">
        <f t="shared" si="3"/>
        <v>615018</v>
      </c>
      <c r="M19" s="18">
        <f t="shared" si="3"/>
        <v>-8503221</v>
      </c>
      <c r="N19" s="18">
        <f t="shared" si="3"/>
        <v>-6700927</v>
      </c>
      <c r="O19" s="18">
        <f t="shared" si="3"/>
        <v>3319581</v>
      </c>
      <c r="P19" s="18">
        <f t="shared" si="3"/>
        <v>-4162200</v>
      </c>
      <c r="Q19" s="18">
        <f t="shared" si="3"/>
        <v>-4527043</v>
      </c>
      <c r="R19" s="18">
        <f t="shared" si="3"/>
        <v>-5369662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-12070589</v>
      </c>
      <c r="X19" s="18">
        <f t="shared" si="3"/>
        <v>18697803</v>
      </c>
      <c r="Y19" s="18">
        <f t="shared" si="3"/>
        <v>-30768392</v>
      </c>
      <c r="Z19" s="4">
        <f>+IF(X19&lt;&gt;0,+(Y19/X19)*100,0)</f>
        <v>-164.55618876720436</v>
      </c>
      <c r="AA19" s="30">
        <f>SUM(AA20:AA23)</f>
        <v>17462800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>
        <v>13419525</v>
      </c>
      <c r="F21" s="21">
        <v>16812800</v>
      </c>
      <c r="G21" s="21"/>
      <c r="H21" s="21"/>
      <c r="I21" s="21"/>
      <c r="J21" s="21"/>
      <c r="K21" s="21">
        <v>1187276</v>
      </c>
      <c r="L21" s="21">
        <v>615018</v>
      </c>
      <c r="M21" s="21">
        <v>-7435026</v>
      </c>
      <c r="N21" s="21">
        <v>-5632732</v>
      </c>
      <c r="O21" s="21">
        <v>4587200</v>
      </c>
      <c r="P21" s="21">
        <v>-4587200</v>
      </c>
      <c r="Q21" s="21">
        <v>-4527043</v>
      </c>
      <c r="R21" s="21">
        <v>-4527043</v>
      </c>
      <c r="S21" s="21"/>
      <c r="T21" s="21"/>
      <c r="U21" s="21"/>
      <c r="V21" s="21"/>
      <c r="W21" s="21">
        <v>-10159775</v>
      </c>
      <c r="X21" s="21">
        <v>18262800</v>
      </c>
      <c r="Y21" s="21">
        <v>-28422575</v>
      </c>
      <c r="Z21" s="6">
        <v>-155.63</v>
      </c>
      <c r="AA21" s="28">
        <v>16812800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>
        <v>-1068195</v>
      </c>
      <c r="N22" s="24">
        <v>-1068195</v>
      </c>
      <c r="O22" s="24">
        <v>-1267619</v>
      </c>
      <c r="P22" s="24"/>
      <c r="Q22" s="24"/>
      <c r="R22" s="24">
        <v>-1267619</v>
      </c>
      <c r="S22" s="24"/>
      <c r="T22" s="24"/>
      <c r="U22" s="24"/>
      <c r="V22" s="24"/>
      <c r="W22" s="24">
        <v>-2335814</v>
      </c>
      <c r="X22" s="24"/>
      <c r="Y22" s="24">
        <v>-2335814</v>
      </c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>
        <v>650000</v>
      </c>
      <c r="G23" s="21"/>
      <c r="H23" s="21"/>
      <c r="I23" s="21"/>
      <c r="J23" s="21"/>
      <c r="K23" s="21"/>
      <c r="L23" s="21"/>
      <c r="M23" s="21"/>
      <c r="N23" s="21"/>
      <c r="O23" s="21"/>
      <c r="P23" s="21">
        <v>425000</v>
      </c>
      <c r="Q23" s="21"/>
      <c r="R23" s="21">
        <v>425000</v>
      </c>
      <c r="S23" s="21"/>
      <c r="T23" s="21"/>
      <c r="U23" s="21"/>
      <c r="V23" s="21"/>
      <c r="W23" s="21">
        <v>425000</v>
      </c>
      <c r="X23" s="21">
        <v>435003</v>
      </c>
      <c r="Y23" s="21">
        <v>-10003</v>
      </c>
      <c r="Z23" s="6">
        <v>-2.3</v>
      </c>
      <c r="AA23" s="28">
        <v>650000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200618720</v>
      </c>
      <c r="F25" s="52">
        <f t="shared" si="4"/>
        <v>1099750694</v>
      </c>
      <c r="G25" s="52">
        <f t="shared" si="4"/>
        <v>3492527</v>
      </c>
      <c r="H25" s="52">
        <f t="shared" si="4"/>
        <v>12342644</v>
      </c>
      <c r="I25" s="52">
        <f t="shared" si="4"/>
        <v>6816861</v>
      </c>
      <c r="J25" s="52">
        <f t="shared" si="4"/>
        <v>22652032</v>
      </c>
      <c r="K25" s="52">
        <f t="shared" si="4"/>
        <v>9196007</v>
      </c>
      <c r="L25" s="52">
        <f t="shared" si="4"/>
        <v>9742008</v>
      </c>
      <c r="M25" s="52">
        <f t="shared" si="4"/>
        <v>-34035979</v>
      </c>
      <c r="N25" s="52">
        <f t="shared" si="4"/>
        <v>-15097964</v>
      </c>
      <c r="O25" s="52">
        <f t="shared" si="4"/>
        <v>8018163</v>
      </c>
      <c r="P25" s="52">
        <f t="shared" si="4"/>
        <v>-6924366</v>
      </c>
      <c r="Q25" s="52">
        <f t="shared" si="4"/>
        <v>-15418091</v>
      </c>
      <c r="R25" s="52">
        <f t="shared" si="4"/>
        <v>-14324294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-6770226</v>
      </c>
      <c r="X25" s="52">
        <f t="shared" si="4"/>
        <v>1074176541</v>
      </c>
      <c r="Y25" s="52">
        <f t="shared" si="4"/>
        <v>-1080946767</v>
      </c>
      <c r="Z25" s="53">
        <f>+IF(X25&lt;&gt;0,+(Y25/X25)*100,0)</f>
        <v>-100.63027125817673</v>
      </c>
      <c r="AA25" s="54">
        <f>+AA5+AA9+AA15+AA19+AA24</f>
        <v>1099750694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>
        <v>122945527</v>
      </c>
      <c r="G28" s="21">
        <v>3486527</v>
      </c>
      <c r="H28" s="21">
        <v>12342644</v>
      </c>
      <c r="I28" s="21">
        <v>5369296</v>
      </c>
      <c r="J28" s="21">
        <v>21198467</v>
      </c>
      <c r="K28" s="21">
        <v>9185592</v>
      </c>
      <c r="L28" s="21">
        <v>9673136</v>
      </c>
      <c r="M28" s="21">
        <v>4881662</v>
      </c>
      <c r="N28" s="21">
        <v>23740390</v>
      </c>
      <c r="O28" s="21">
        <v>6345490</v>
      </c>
      <c r="P28" s="21">
        <v>5433882</v>
      </c>
      <c r="Q28" s="21">
        <v>-8895149</v>
      </c>
      <c r="R28" s="21">
        <v>2884223</v>
      </c>
      <c r="S28" s="21"/>
      <c r="T28" s="21"/>
      <c r="U28" s="21"/>
      <c r="V28" s="21"/>
      <c r="W28" s="21">
        <v>47823080</v>
      </c>
      <c r="X28" s="21">
        <v>97365725</v>
      </c>
      <c r="Y28" s="21">
        <v>-49542645</v>
      </c>
      <c r="Z28" s="6">
        <v>-50.88</v>
      </c>
      <c r="AA28" s="19">
        <v>122945527</v>
      </c>
    </row>
    <row r="29" spans="1:27" ht="13.5">
      <c r="A29" s="56" t="s">
        <v>55</v>
      </c>
      <c r="B29" s="3"/>
      <c r="C29" s="19"/>
      <c r="D29" s="19"/>
      <c r="E29" s="20">
        <v>8243000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>
        <v>8179335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>
        <v>8179335</v>
      </c>
      <c r="Y31" s="21">
        <v>-8179335</v>
      </c>
      <c r="Z31" s="6">
        <v>-100</v>
      </c>
      <c r="AA31" s="28">
        <v>8179335</v>
      </c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8243000</v>
      </c>
      <c r="F32" s="27">
        <f t="shared" si="5"/>
        <v>131124862</v>
      </c>
      <c r="G32" s="27">
        <f t="shared" si="5"/>
        <v>3486527</v>
      </c>
      <c r="H32" s="27">
        <f t="shared" si="5"/>
        <v>12342644</v>
      </c>
      <c r="I32" s="27">
        <f t="shared" si="5"/>
        <v>5369296</v>
      </c>
      <c r="J32" s="27">
        <f t="shared" si="5"/>
        <v>21198467</v>
      </c>
      <c r="K32" s="27">
        <f t="shared" si="5"/>
        <v>9185592</v>
      </c>
      <c r="L32" s="27">
        <f t="shared" si="5"/>
        <v>9673136</v>
      </c>
      <c r="M32" s="27">
        <f t="shared" si="5"/>
        <v>4881662</v>
      </c>
      <c r="N32" s="27">
        <f t="shared" si="5"/>
        <v>23740390</v>
      </c>
      <c r="O32" s="27">
        <f t="shared" si="5"/>
        <v>6345490</v>
      </c>
      <c r="P32" s="27">
        <f t="shared" si="5"/>
        <v>5433882</v>
      </c>
      <c r="Q32" s="27">
        <f t="shared" si="5"/>
        <v>-8895149</v>
      </c>
      <c r="R32" s="27">
        <f t="shared" si="5"/>
        <v>2884223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47823080</v>
      </c>
      <c r="X32" s="27">
        <f t="shared" si="5"/>
        <v>105545060</v>
      </c>
      <c r="Y32" s="27">
        <f t="shared" si="5"/>
        <v>-57721980</v>
      </c>
      <c r="Z32" s="13">
        <f>+IF(X32&lt;&gt;0,+(Y32/X32)*100,0)</f>
        <v>-54.689418907905306</v>
      </c>
      <c r="AA32" s="31">
        <f>SUM(AA28:AA31)</f>
        <v>131124862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/>
      <c r="D35" s="19"/>
      <c r="E35" s="20">
        <v>2300000</v>
      </c>
      <c r="F35" s="21">
        <v>20147072</v>
      </c>
      <c r="G35" s="21">
        <v>6000</v>
      </c>
      <c r="H35" s="21"/>
      <c r="I35" s="21">
        <v>1447565</v>
      </c>
      <c r="J35" s="21">
        <v>1453565</v>
      </c>
      <c r="K35" s="21">
        <v>10415</v>
      </c>
      <c r="L35" s="21">
        <v>68872</v>
      </c>
      <c r="M35" s="21">
        <v>-55580</v>
      </c>
      <c r="N35" s="21">
        <v>23707</v>
      </c>
      <c r="O35" s="21">
        <v>7233709</v>
      </c>
      <c r="P35" s="21">
        <v>2764480</v>
      </c>
      <c r="Q35" s="21">
        <v>774338</v>
      </c>
      <c r="R35" s="21">
        <v>10772527</v>
      </c>
      <c r="S35" s="21"/>
      <c r="T35" s="21"/>
      <c r="U35" s="21"/>
      <c r="V35" s="21"/>
      <c r="W35" s="21">
        <v>12249799</v>
      </c>
      <c r="X35" s="21">
        <v>16203645</v>
      </c>
      <c r="Y35" s="21">
        <v>-3953846</v>
      </c>
      <c r="Z35" s="6">
        <v>-24.4</v>
      </c>
      <c r="AA35" s="28">
        <v>20147072</v>
      </c>
    </row>
    <row r="36" spans="1:27" ht="13.5">
      <c r="A36" s="60" t="s">
        <v>62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10543000</v>
      </c>
      <c r="F36" s="63">
        <f t="shared" si="6"/>
        <v>151271934</v>
      </c>
      <c r="G36" s="63">
        <f t="shared" si="6"/>
        <v>3492527</v>
      </c>
      <c r="H36" s="63">
        <f t="shared" si="6"/>
        <v>12342644</v>
      </c>
      <c r="I36" s="63">
        <f t="shared" si="6"/>
        <v>6816861</v>
      </c>
      <c r="J36" s="63">
        <f t="shared" si="6"/>
        <v>22652032</v>
      </c>
      <c r="K36" s="63">
        <f t="shared" si="6"/>
        <v>9196007</v>
      </c>
      <c r="L36" s="63">
        <f t="shared" si="6"/>
        <v>9742008</v>
      </c>
      <c r="M36" s="63">
        <f t="shared" si="6"/>
        <v>4826082</v>
      </c>
      <c r="N36" s="63">
        <f t="shared" si="6"/>
        <v>23764097</v>
      </c>
      <c r="O36" s="63">
        <f t="shared" si="6"/>
        <v>13579199</v>
      </c>
      <c r="P36" s="63">
        <f t="shared" si="6"/>
        <v>8198362</v>
      </c>
      <c r="Q36" s="63">
        <f t="shared" si="6"/>
        <v>-8120811</v>
      </c>
      <c r="R36" s="63">
        <f t="shared" si="6"/>
        <v>13656750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60072879</v>
      </c>
      <c r="X36" s="63">
        <f t="shared" si="6"/>
        <v>121748705</v>
      </c>
      <c r="Y36" s="63">
        <f t="shared" si="6"/>
        <v>-61675826</v>
      </c>
      <c r="Z36" s="64">
        <f>+IF(X36&lt;&gt;0,+(Y36/X36)*100,0)</f>
        <v>-50.65830145790873</v>
      </c>
      <c r="AA36" s="65">
        <f>SUM(AA32:AA35)</f>
        <v>151271934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208312437</v>
      </c>
      <c r="D5" s="16">
        <f>SUM(D6:D8)</f>
        <v>0</v>
      </c>
      <c r="E5" s="17">
        <f t="shared" si="0"/>
        <v>13235498</v>
      </c>
      <c r="F5" s="18">
        <f t="shared" si="0"/>
        <v>739926</v>
      </c>
      <c r="G5" s="18">
        <f t="shared" si="0"/>
        <v>207492233</v>
      </c>
      <c r="H5" s="18">
        <f t="shared" si="0"/>
        <v>207492233</v>
      </c>
      <c r="I5" s="18">
        <f t="shared" si="0"/>
        <v>207492233</v>
      </c>
      <c r="J5" s="18">
        <f t="shared" si="0"/>
        <v>622476699</v>
      </c>
      <c r="K5" s="18">
        <f t="shared" si="0"/>
        <v>28807</v>
      </c>
      <c r="L5" s="18">
        <f t="shared" si="0"/>
        <v>0</v>
      </c>
      <c r="M5" s="18">
        <f t="shared" si="0"/>
        <v>0</v>
      </c>
      <c r="N5" s="18">
        <f t="shared" si="0"/>
        <v>28807</v>
      </c>
      <c r="O5" s="18">
        <f t="shared" si="0"/>
        <v>0</v>
      </c>
      <c r="P5" s="18">
        <f t="shared" si="0"/>
        <v>126208</v>
      </c>
      <c r="Q5" s="18">
        <f t="shared" si="0"/>
        <v>99379513</v>
      </c>
      <c r="R5" s="18">
        <f t="shared" si="0"/>
        <v>99505721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722011227</v>
      </c>
      <c r="X5" s="18">
        <f t="shared" si="0"/>
        <v>554946</v>
      </c>
      <c r="Y5" s="18">
        <f t="shared" si="0"/>
        <v>721456281</v>
      </c>
      <c r="Z5" s="4">
        <f>+IF(X5&lt;&gt;0,+(Y5/X5)*100,0)</f>
        <v>130004.77181563612</v>
      </c>
      <c r="AA5" s="16">
        <f>SUM(AA6:AA8)</f>
        <v>739926</v>
      </c>
    </row>
    <row r="6" spans="1:27" ht="13.5">
      <c r="A6" s="5" t="s">
        <v>32</v>
      </c>
      <c r="B6" s="3"/>
      <c r="C6" s="19">
        <v>1407572</v>
      </c>
      <c r="D6" s="19"/>
      <c r="E6" s="20"/>
      <c r="F6" s="21"/>
      <c r="G6" s="21">
        <v>1407572</v>
      </c>
      <c r="H6" s="21">
        <v>1407572</v>
      </c>
      <c r="I6" s="21">
        <v>1407572</v>
      </c>
      <c r="J6" s="21">
        <v>4222716</v>
      </c>
      <c r="K6" s="21"/>
      <c r="L6" s="21"/>
      <c r="M6" s="21"/>
      <c r="N6" s="21"/>
      <c r="O6" s="21"/>
      <c r="P6" s="21"/>
      <c r="Q6" s="21">
        <v>1407572</v>
      </c>
      <c r="R6" s="21">
        <v>1407572</v>
      </c>
      <c r="S6" s="21"/>
      <c r="T6" s="21"/>
      <c r="U6" s="21"/>
      <c r="V6" s="21"/>
      <c r="W6" s="21">
        <v>5630288</v>
      </c>
      <c r="X6" s="21"/>
      <c r="Y6" s="21">
        <v>5630288</v>
      </c>
      <c r="Z6" s="6"/>
      <c r="AA6" s="28"/>
    </row>
    <row r="7" spans="1:27" ht="13.5">
      <c r="A7" s="5" t="s">
        <v>33</v>
      </c>
      <c r="B7" s="3"/>
      <c r="C7" s="22">
        <v>206904865</v>
      </c>
      <c r="D7" s="22"/>
      <c r="E7" s="23">
        <v>13235498</v>
      </c>
      <c r="F7" s="24">
        <v>739926</v>
      </c>
      <c r="G7" s="24">
        <v>206084661</v>
      </c>
      <c r="H7" s="24">
        <v>206084661</v>
      </c>
      <c r="I7" s="24">
        <v>206084661</v>
      </c>
      <c r="J7" s="24">
        <v>618253983</v>
      </c>
      <c r="K7" s="24">
        <v>28807</v>
      </c>
      <c r="L7" s="24"/>
      <c r="M7" s="24"/>
      <c r="N7" s="24">
        <v>28807</v>
      </c>
      <c r="O7" s="24"/>
      <c r="P7" s="24">
        <v>126208</v>
      </c>
      <c r="Q7" s="24">
        <v>97971941</v>
      </c>
      <c r="R7" s="24">
        <v>98098149</v>
      </c>
      <c r="S7" s="24"/>
      <c r="T7" s="24"/>
      <c r="U7" s="24"/>
      <c r="V7" s="24"/>
      <c r="W7" s="24">
        <v>716380939</v>
      </c>
      <c r="X7" s="24">
        <v>554946</v>
      </c>
      <c r="Y7" s="24">
        <v>715825993</v>
      </c>
      <c r="Z7" s="7">
        <v>128990.21</v>
      </c>
      <c r="AA7" s="29">
        <v>739926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263785</v>
      </c>
      <c r="D9" s="16">
        <f>SUM(D10:D14)</f>
        <v>0</v>
      </c>
      <c r="E9" s="17">
        <f t="shared" si="1"/>
        <v>712000</v>
      </c>
      <c r="F9" s="18">
        <f t="shared" si="1"/>
        <v>788620</v>
      </c>
      <c r="G9" s="18">
        <f t="shared" si="1"/>
        <v>263785</v>
      </c>
      <c r="H9" s="18">
        <f t="shared" si="1"/>
        <v>263785</v>
      </c>
      <c r="I9" s="18">
        <f t="shared" si="1"/>
        <v>263785</v>
      </c>
      <c r="J9" s="18">
        <f t="shared" si="1"/>
        <v>791355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29900</v>
      </c>
      <c r="P9" s="18">
        <f t="shared" si="1"/>
        <v>0</v>
      </c>
      <c r="Q9" s="18">
        <f t="shared" si="1"/>
        <v>387535</v>
      </c>
      <c r="R9" s="18">
        <f t="shared" si="1"/>
        <v>417435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1208790</v>
      </c>
      <c r="X9" s="18">
        <f t="shared" si="1"/>
        <v>591463</v>
      </c>
      <c r="Y9" s="18">
        <f t="shared" si="1"/>
        <v>617327</v>
      </c>
      <c r="Z9" s="4">
        <f>+IF(X9&lt;&gt;0,+(Y9/X9)*100,0)</f>
        <v>104.3728855397548</v>
      </c>
      <c r="AA9" s="30">
        <f>SUM(AA10:AA14)</f>
        <v>788620</v>
      </c>
    </row>
    <row r="10" spans="1:27" ht="13.5">
      <c r="A10" s="5" t="s">
        <v>36</v>
      </c>
      <c r="B10" s="3"/>
      <c r="C10" s="19">
        <v>263785</v>
      </c>
      <c r="D10" s="19"/>
      <c r="E10" s="20">
        <v>712000</v>
      </c>
      <c r="F10" s="21">
        <v>788620</v>
      </c>
      <c r="G10" s="21">
        <v>263785</v>
      </c>
      <c r="H10" s="21">
        <v>263785</v>
      </c>
      <c r="I10" s="21">
        <v>263785</v>
      </c>
      <c r="J10" s="21">
        <v>791355</v>
      </c>
      <c r="K10" s="21"/>
      <c r="L10" s="21"/>
      <c r="M10" s="21"/>
      <c r="N10" s="21"/>
      <c r="O10" s="21">
        <v>29900</v>
      </c>
      <c r="P10" s="21"/>
      <c r="Q10" s="21">
        <v>387535</v>
      </c>
      <c r="R10" s="21">
        <v>417435</v>
      </c>
      <c r="S10" s="21"/>
      <c r="T10" s="21"/>
      <c r="U10" s="21"/>
      <c r="V10" s="21"/>
      <c r="W10" s="21">
        <v>1208790</v>
      </c>
      <c r="X10" s="21">
        <v>591463</v>
      </c>
      <c r="Y10" s="21">
        <v>617327</v>
      </c>
      <c r="Z10" s="6">
        <v>104.37</v>
      </c>
      <c r="AA10" s="28">
        <v>788620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40492456</v>
      </c>
      <c r="D15" s="16">
        <f>SUM(D16:D18)</f>
        <v>0</v>
      </c>
      <c r="E15" s="17">
        <f t="shared" si="2"/>
        <v>10572000</v>
      </c>
      <c r="F15" s="18">
        <f t="shared" si="2"/>
        <v>10404902</v>
      </c>
      <c r="G15" s="18">
        <f t="shared" si="2"/>
        <v>41144154</v>
      </c>
      <c r="H15" s="18">
        <f t="shared" si="2"/>
        <v>41507522</v>
      </c>
      <c r="I15" s="18">
        <f t="shared" si="2"/>
        <v>41872074</v>
      </c>
      <c r="J15" s="18">
        <f t="shared" si="2"/>
        <v>124523750</v>
      </c>
      <c r="K15" s="18">
        <f t="shared" si="2"/>
        <v>119770</v>
      </c>
      <c r="L15" s="18">
        <f t="shared" si="2"/>
        <v>1155707</v>
      </c>
      <c r="M15" s="18">
        <f t="shared" si="2"/>
        <v>948243</v>
      </c>
      <c r="N15" s="18">
        <f t="shared" si="2"/>
        <v>2223720</v>
      </c>
      <c r="O15" s="18">
        <f t="shared" si="2"/>
        <v>83480</v>
      </c>
      <c r="P15" s="18">
        <f t="shared" si="2"/>
        <v>1752243</v>
      </c>
      <c r="Q15" s="18">
        <f t="shared" si="2"/>
        <v>48047268</v>
      </c>
      <c r="R15" s="18">
        <f t="shared" si="2"/>
        <v>49882991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176630461</v>
      </c>
      <c r="X15" s="18">
        <f t="shared" si="2"/>
        <v>7803680</v>
      </c>
      <c r="Y15" s="18">
        <f t="shared" si="2"/>
        <v>168826781</v>
      </c>
      <c r="Z15" s="4">
        <f>+IF(X15&lt;&gt;0,+(Y15/X15)*100,0)</f>
        <v>2163.4252173333607</v>
      </c>
      <c r="AA15" s="30">
        <f>SUM(AA16:AA18)</f>
        <v>10404902</v>
      </c>
    </row>
    <row r="16" spans="1:27" ht="13.5">
      <c r="A16" s="5" t="s">
        <v>42</v>
      </c>
      <c r="B16" s="3"/>
      <c r="C16" s="19"/>
      <c r="D16" s="19"/>
      <c r="E16" s="20">
        <v>300000</v>
      </c>
      <c r="F16" s="21">
        <v>230000</v>
      </c>
      <c r="G16" s="21"/>
      <c r="H16" s="21"/>
      <c r="I16" s="21"/>
      <c r="J16" s="21"/>
      <c r="K16" s="21"/>
      <c r="L16" s="21"/>
      <c r="M16" s="21"/>
      <c r="N16" s="21"/>
      <c r="O16" s="21"/>
      <c r="P16" s="21">
        <v>186900</v>
      </c>
      <c r="Q16" s="21">
        <v>186900</v>
      </c>
      <c r="R16" s="21">
        <v>373800</v>
      </c>
      <c r="S16" s="21"/>
      <c r="T16" s="21"/>
      <c r="U16" s="21"/>
      <c r="V16" s="21"/>
      <c r="W16" s="21">
        <v>373800</v>
      </c>
      <c r="X16" s="21">
        <v>172499</v>
      </c>
      <c r="Y16" s="21">
        <v>201301</v>
      </c>
      <c r="Z16" s="6">
        <v>116.7</v>
      </c>
      <c r="AA16" s="28">
        <v>230000</v>
      </c>
    </row>
    <row r="17" spans="1:27" ht="13.5">
      <c r="A17" s="5" t="s">
        <v>43</v>
      </c>
      <c r="B17" s="3"/>
      <c r="C17" s="19">
        <v>40492456</v>
      </c>
      <c r="D17" s="19"/>
      <c r="E17" s="20">
        <v>10272000</v>
      </c>
      <c r="F17" s="21">
        <v>10174902</v>
      </c>
      <c r="G17" s="21">
        <v>41144154</v>
      </c>
      <c r="H17" s="21">
        <v>41507522</v>
      </c>
      <c r="I17" s="21">
        <v>41872074</v>
      </c>
      <c r="J17" s="21">
        <v>124523750</v>
      </c>
      <c r="K17" s="21">
        <v>119770</v>
      </c>
      <c r="L17" s="21">
        <v>1155707</v>
      </c>
      <c r="M17" s="21">
        <v>948243</v>
      </c>
      <c r="N17" s="21">
        <v>2223720</v>
      </c>
      <c r="O17" s="21">
        <v>83480</v>
      </c>
      <c r="P17" s="21">
        <v>1565343</v>
      </c>
      <c r="Q17" s="21">
        <v>47860368</v>
      </c>
      <c r="R17" s="21">
        <v>49509191</v>
      </c>
      <c r="S17" s="21"/>
      <c r="T17" s="21"/>
      <c r="U17" s="21"/>
      <c r="V17" s="21"/>
      <c r="W17" s="21">
        <v>176256661</v>
      </c>
      <c r="X17" s="21">
        <v>7631181</v>
      </c>
      <c r="Y17" s="21">
        <v>168625480</v>
      </c>
      <c r="Z17" s="6">
        <v>2209.69</v>
      </c>
      <c r="AA17" s="28">
        <v>10174902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15225324</v>
      </c>
      <c r="D19" s="16">
        <f>SUM(D20:D23)</f>
        <v>0</v>
      </c>
      <c r="E19" s="17">
        <f t="shared" si="3"/>
        <v>5828000</v>
      </c>
      <c r="F19" s="18">
        <f t="shared" si="3"/>
        <v>5828000</v>
      </c>
      <c r="G19" s="18">
        <f t="shared" si="3"/>
        <v>15225324</v>
      </c>
      <c r="H19" s="18">
        <f t="shared" si="3"/>
        <v>15225324</v>
      </c>
      <c r="I19" s="18">
        <f t="shared" si="3"/>
        <v>15225324</v>
      </c>
      <c r="J19" s="18">
        <f t="shared" si="3"/>
        <v>45675972</v>
      </c>
      <c r="K19" s="18">
        <f t="shared" si="3"/>
        <v>343726</v>
      </c>
      <c r="L19" s="18">
        <f t="shared" si="3"/>
        <v>264405</v>
      </c>
      <c r="M19" s="18">
        <f t="shared" si="3"/>
        <v>0</v>
      </c>
      <c r="N19" s="18">
        <f t="shared" si="3"/>
        <v>608131</v>
      </c>
      <c r="O19" s="18">
        <f t="shared" si="3"/>
        <v>0</v>
      </c>
      <c r="P19" s="18">
        <f t="shared" si="3"/>
        <v>0</v>
      </c>
      <c r="Q19" s="18">
        <f t="shared" si="3"/>
        <v>16139342</v>
      </c>
      <c r="R19" s="18">
        <f t="shared" si="3"/>
        <v>16139342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62423445</v>
      </c>
      <c r="X19" s="18">
        <f t="shared" si="3"/>
        <v>4370999</v>
      </c>
      <c r="Y19" s="18">
        <f t="shared" si="3"/>
        <v>58052446</v>
      </c>
      <c r="Z19" s="4">
        <f>+IF(X19&lt;&gt;0,+(Y19/X19)*100,0)</f>
        <v>1328.127643131467</v>
      </c>
      <c r="AA19" s="30">
        <f>SUM(AA20:AA23)</f>
        <v>5828000</v>
      </c>
    </row>
    <row r="20" spans="1:27" ht="13.5">
      <c r="A20" s="5" t="s">
        <v>46</v>
      </c>
      <c r="B20" s="3"/>
      <c r="C20" s="19">
        <v>15225324</v>
      </c>
      <c r="D20" s="19"/>
      <c r="E20" s="20">
        <v>5828000</v>
      </c>
      <c r="F20" s="21">
        <v>5828000</v>
      </c>
      <c r="G20" s="21">
        <v>15225324</v>
      </c>
      <c r="H20" s="21">
        <v>15225324</v>
      </c>
      <c r="I20" s="21">
        <v>15225324</v>
      </c>
      <c r="J20" s="21">
        <v>45675972</v>
      </c>
      <c r="K20" s="21">
        <v>343726</v>
      </c>
      <c r="L20" s="21">
        <v>264405</v>
      </c>
      <c r="M20" s="21"/>
      <c r="N20" s="21">
        <v>608131</v>
      </c>
      <c r="O20" s="21"/>
      <c r="P20" s="21"/>
      <c r="Q20" s="21">
        <v>16139342</v>
      </c>
      <c r="R20" s="21">
        <v>16139342</v>
      </c>
      <c r="S20" s="21"/>
      <c r="T20" s="21"/>
      <c r="U20" s="21"/>
      <c r="V20" s="21"/>
      <c r="W20" s="21">
        <v>62423445</v>
      </c>
      <c r="X20" s="21">
        <v>4370999</v>
      </c>
      <c r="Y20" s="21">
        <v>58052446</v>
      </c>
      <c r="Z20" s="6">
        <v>1328.13</v>
      </c>
      <c r="AA20" s="28">
        <v>5828000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>
        <v>41667</v>
      </c>
      <c r="D24" s="16"/>
      <c r="E24" s="17">
        <v>100000</v>
      </c>
      <c r="F24" s="18">
        <v>250000</v>
      </c>
      <c r="G24" s="18">
        <v>41667</v>
      </c>
      <c r="H24" s="18">
        <v>41667</v>
      </c>
      <c r="I24" s="18">
        <v>41667</v>
      </c>
      <c r="J24" s="18">
        <v>125001</v>
      </c>
      <c r="K24" s="18"/>
      <c r="L24" s="18"/>
      <c r="M24" s="18">
        <v>17369</v>
      </c>
      <c r="N24" s="18">
        <v>17369</v>
      </c>
      <c r="O24" s="18"/>
      <c r="P24" s="18"/>
      <c r="Q24" s="18">
        <v>74506</v>
      </c>
      <c r="R24" s="18">
        <v>74506</v>
      </c>
      <c r="S24" s="18"/>
      <c r="T24" s="18"/>
      <c r="U24" s="18"/>
      <c r="V24" s="18"/>
      <c r="W24" s="18">
        <v>216876</v>
      </c>
      <c r="X24" s="18">
        <v>187501</v>
      </c>
      <c r="Y24" s="18">
        <v>29375</v>
      </c>
      <c r="Z24" s="4">
        <v>15.67</v>
      </c>
      <c r="AA24" s="30">
        <v>250000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264335669</v>
      </c>
      <c r="D25" s="50">
        <f>+D5+D9+D15+D19+D24</f>
        <v>0</v>
      </c>
      <c r="E25" s="51">
        <f t="shared" si="4"/>
        <v>30447498</v>
      </c>
      <c r="F25" s="52">
        <f t="shared" si="4"/>
        <v>18011448</v>
      </c>
      <c r="G25" s="52">
        <f t="shared" si="4"/>
        <v>264167163</v>
      </c>
      <c r="H25" s="52">
        <f t="shared" si="4"/>
        <v>264530531</v>
      </c>
      <c r="I25" s="52">
        <f t="shared" si="4"/>
        <v>264895083</v>
      </c>
      <c r="J25" s="52">
        <f t="shared" si="4"/>
        <v>793592777</v>
      </c>
      <c r="K25" s="52">
        <f t="shared" si="4"/>
        <v>492303</v>
      </c>
      <c r="L25" s="52">
        <f t="shared" si="4"/>
        <v>1420112</v>
      </c>
      <c r="M25" s="52">
        <f t="shared" si="4"/>
        <v>965612</v>
      </c>
      <c r="N25" s="52">
        <f t="shared" si="4"/>
        <v>2878027</v>
      </c>
      <c r="O25" s="52">
        <f t="shared" si="4"/>
        <v>113380</v>
      </c>
      <c r="P25" s="52">
        <f t="shared" si="4"/>
        <v>1878451</v>
      </c>
      <c r="Q25" s="52">
        <f t="shared" si="4"/>
        <v>164028164</v>
      </c>
      <c r="R25" s="52">
        <f t="shared" si="4"/>
        <v>166019995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962490799</v>
      </c>
      <c r="X25" s="52">
        <f t="shared" si="4"/>
        <v>13508589</v>
      </c>
      <c r="Y25" s="52">
        <f t="shared" si="4"/>
        <v>948982210</v>
      </c>
      <c r="Z25" s="53">
        <f>+IF(X25&lt;&gt;0,+(Y25/X25)*100,0)</f>
        <v>7025.028372689405</v>
      </c>
      <c r="AA25" s="54">
        <f>+AA5+AA9+AA15+AA19+AA24</f>
        <v>18011448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163954367</v>
      </c>
      <c r="D28" s="19"/>
      <c r="E28" s="20">
        <v>15170000</v>
      </c>
      <c r="F28" s="21">
        <v>14702902</v>
      </c>
      <c r="G28" s="21">
        <v>163785861</v>
      </c>
      <c r="H28" s="21">
        <v>164149229</v>
      </c>
      <c r="I28" s="21">
        <v>164513781</v>
      </c>
      <c r="J28" s="21">
        <v>492448871</v>
      </c>
      <c r="K28" s="21">
        <v>463496</v>
      </c>
      <c r="L28" s="21">
        <v>1420112</v>
      </c>
      <c r="M28" s="21">
        <v>948243</v>
      </c>
      <c r="N28" s="21">
        <v>2831851</v>
      </c>
      <c r="O28" s="21">
        <v>83480</v>
      </c>
      <c r="P28" s="21">
        <v>1565343</v>
      </c>
      <c r="Q28" s="21">
        <v>63126090</v>
      </c>
      <c r="R28" s="21">
        <v>64774913</v>
      </c>
      <c r="S28" s="21"/>
      <c r="T28" s="21"/>
      <c r="U28" s="21"/>
      <c r="V28" s="21"/>
      <c r="W28" s="21">
        <v>560055635</v>
      </c>
      <c r="X28" s="21">
        <v>11027179</v>
      </c>
      <c r="Y28" s="21">
        <v>549028456</v>
      </c>
      <c r="Z28" s="6">
        <v>4978.87</v>
      </c>
      <c r="AA28" s="19">
        <v>14702902</v>
      </c>
    </row>
    <row r="29" spans="1:27" ht="13.5">
      <c r="A29" s="56" t="s">
        <v>55</v>
      </c>
      <c r="B29" s="3"/>
      <c r="C29" s="19">
        <v>934240</v>
      </c>
      <c r="D29" s="19"/>
      <c r="E29" s="20"/>
      <c r="F29" s="21"/>
      <c r="G29" s="21">
        <v>873620</v>
      </c>
      <c r="H29" s="21">
        <v>873620</v>
      </c>
      <c r="I29" s="21">
        <v>873620</v>
      </c>
      <c r="J29" s="21">
        <v>2620860</v>
      </c>
      <c r="K29" s="21"/>
      <c r="L29" s="21"/>
      <c r="M29" s="21"/>
      <c r="N29" s="21"/>
      <c r="O29" s="21"/>
      <c r="P29" s="21"/>
      <c r="Q29" s="21">
        <v>873620</v>
      </c>
      <c r="R29" s="21">
        <v>873620</v>
      </c>
      <c r="S29" s="21"/>
      <c r="T29" s="21"/>
      <c r="U29" s="21"/>
      <c r="V29" s="21"/>
      <c r="W29" s="21">
        <v>3494480</v>
      </c>
      <c r="X29" s="21"/>
      <c r="Y29" s="21">
        <v>3494480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164888607</v>
      </c>
      <c r="D32" s="25">
        <f>SUM(D28:D31)</f>
        <v>0</v>
      </c>
      <c r="E32" s="26">
        <f t="shared" si="5"/>
        <v>15170000</v>
      </c>
      <c r="F32" s="27">
        <f t="shared" si="5"/>
        <v>14702902</v>
      </c>
      <c r="G32" s="27">
        <f t="shared" si="5"/>
        <v>164659481</v>
      </c>
      <c r="H32" s="27">
        <f t="shared" si="5"/>
        <v>165022849</v>
      </c>
      <c r="I32" s="27">
        <f t="shared" si="5"/>
        <v>165387401</v>
      </c>
      <c r="J32" s="27">
        <f t="shared" si="5"/>
        <v>495069731</v>
      </c>
      <c r="K32" s="27">
        <f t="shared" si="5"/>
        <v>463496</v>
      </c>
      <c r="L32" s="27">
        <f t="shared" si="5"/>
        <v>1420112</v>
      </c>
      <c r="M32" s="27">
        <f t="shared" si="5"/>
        <v>948243</v>
      </c>
      <c r="N32" s="27">
        <f t="shared" si="5"/>
        <v>2831851</v>
      </c>
      <c r="O32" s="27">
        <f t="shared" si="5"/>
        <v>83480</v>
      </c>
      <c r="P32" s="27">
        <f t="shared" si="5"/>
        <v>1565343</v>
      </c>
      <c r="Q32" s="27">
        <f t="shared" si="5"/>
        <v>63999710</v>
      </c>
      <c r="R32" s="27">
        <f t="shared" si="5"/>
        <v>65648533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563550115</v>
      </c>
      <c r="X32" s="27">
        <f t="shared" si="5"/>
        <v>11027179</v>
      </c>
      <c r="Y32" s="27">
        <f t="shared" si="5"/>
        <v>552522936</v>
      </c>
      <c r="Z32" s="13">
        <f>+IF(X32&lt;&gt;0,+(Y32/X32)*100,0)</f>
        <v>5010.5556099161895</v>
      </c>
      <c r="AA32" s="31">
        <f>SUM(AA28:AA31)</f>
        <v>14702902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99447062</v>
      </c>
      <c r="D35" s="19"/>
      <c r="E35" s="20">
        <v>3424826</v>
      </c>
      <c r="F35" s="21">
        <v>3231926</v>
      </c>
      <c r="G35" s="21">
        <v>99447062</v>
      </c>
      <c r="H35" s="21">
        <v>99447062</v>
      </c>
      <c r="I35" s="21">
        <v>99447062</v>
      </c>
      <c r="J35" s="21">
        <v>298341186</v>
      </c>
      <c r="K35" s="21">
        <v>28807</v>
      </c>
      <c r="L35" s="21"/>
      <c r="M35" s="21">
        <v>17369</v>
      </c>
      <c r="N35" s="21">
        <v>46176</v>
      </c>
      <c r="O35" s="21">
        <v>29900</v>
      </c>
      <c r="P35" s="21">
        <v>313108</v>
      </c>
      <c r="Q35" s="21">
        <v>99967834</v>
      </c>
      <c r="R35" s="21">
        <v>100310842</v>
      </c>
      <c r="S35" s="21"/>
      <c r="T35" s="21"/>
      <c r="U35" s="21"/>
      <c r="V35" s="21"/>
      <c r="W35" s="21">
        <v>398698204</v>
      </c>
      <c r="X35" s="21">
        <v>2423945</v>
      </c>
      <c r="Y35" s="21">
        <v>396274259</v>
      </c>
      <c r="Z35" s="6">
        <v>16348.32</v>
      </c>
      <c r="AA35" s="28">
        <v>3231926</v>
      </c>
    </row>
    <row r="36" spans="1:27" ht="13.5">
      <c r="A36" s="60" t="s">
        <v>62</v>
      </c>
      <c r="B36" s="10"/>
      <c r="C36" s="61">
        <f aca="true" t="shared" si="6" ref="C36:Y36">SUM(C32:C35)</f>
        <v>264335669</v>
      </c>
      <c r="D36" s="61">
        <f>SUM(D32:D35)</f>
        <v>0</v>
      </c>
      <c r="E36" s="62">
        <f t="shared" si="6"/>
        <v>18594826</v>
      </c>
      <c r="F36" s="63">
        <f t="shared" si="6"/>
        <v>17934828</v>
      </c>
      <c r="G36" s="63">
        <f t="shared" si="6"/>
        <v>264106543</v>
      </c>
      <c r="H36" s="63">
        <f t="shared" si="6"/>
        <v>264469911</v>
      </c>
      <c r="I36" s="63">
        <f t="shared" si="6"/>
        <v>264834463</v>
      </c>
      <c r="J36" s="63">
        <f t="shared" si="6"/>
        <v>793410917</v>
      </c>
      <c r="K36" s="63">
        <f t="shared" si="6"/>
        <v>492303</v>
      </c>
      <c r="L36" s="63">
        <f t="shared" si="6"/>
        <v>1420112</v>
      </c>
      <c r="M36" s="63">
        <f t="shared" si="6"/>
        <v>965612</v>
      </c>
      <c r="N36" s="63">
        <f t="shared" si="6"/>
        <v>2878027</v>
      </c>
      <c r="O36" s="63">
        <f t="shared" si="6"/>
        <v>113380</v>
      </c>
      <c r="P36" s="63">
        <f t="shared" si="6"/>
        <v>1878451</v>
      </c>
      <c r="Q36" s="63">
        <f t="shared" si="6"/>
        <v>163967544</v>
      </c>
      <c r="R36" s="63">
        <f t="shared" si="6"/>
        <v>165959375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962248319</v>
      </c>
      <c r="X36" s="63">
        <f t="shared" si="6"/>
        <v>13451124</v>
      </c>
      <c r="Y36" s="63">
        <f t="shared" si="6"/>
        <v>948797195</v>
      </c>
      <c r="Z36" s="64">
        <f>+IF(X36&lt;&gt;0,+(Y36/X36)*100,0)</f>
        <v>7053.6647718064305</v>
      </c>
      <c r="AA36" s="65">
        <f>SUM(AA32:AA35)</f>
        <v>17934828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45024987</v>
      </c>
      <c r="D5" s="16">
        <f>SUM(D6:D8)</f>
        <v>0</v>
      </c>
      <c r="E5" s="17">
        <f t="shared" si="0"/>
        <v>2375004</v>
      </c>
      <c r="F5" s="18">
        <f t="shared" si="0"/>
        <v>2475008</v>
      </c>
      <c r="G5" s="18">
        <f t="shared" si="0"/>
        <v>0</v>
      </c>
      <c r="H5" s="18">
        <f t="shared" si="0"/>
        <v>5964</v>
      </c>
      <c r="I5" s="18">
        <f t="shared" si="0"/>
        <v>0</v>
      </c>
      <c r="J5" s="18">
        <f t="shared" si="0"/>
        <v>5964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176808</v>
      </c>
      <c r="Q5" s="18">
        <f t="shared" si="0"/>
        <v>9209</v>
      </c>
      <c r="R5" s="18">
        <f t="shared" si="0"/>
        <v>186017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191981</v>
      </c>
      <c r="X5" s="18">
        <f t="shared" si="0"/>
        <v>1806254</v>
      </c>
      <c r="Y5" s="18">
        <f t="shared" si="0"/>
        <v>-1614273</v>
      </c>
      <c r="Z5" s="4">
        <f>+IF(X5&lt;&gt;0,+(Y5/X5)*100,0)</f>
        <v>-89.3713176552135</v>
      </c>
      <c r="AA5" s="16">
        <f>SUM(AA6:AA8)</f>
        <v>2475008</v>
      </c>
    </row>
    <row r="6" spans="1:27" ht="13.5">
      <c r="A6" s="5" t="s">
        <v>32</v>
      </c>
      <c r="B6" s="3"/>
      <c r="C6" s="19">
        <v>-164321</v>
      </c>
      <c r="D6" s="19"/>
      <c r="E6" s="20">
        <v>425004</v>
      </c>
      <c r="F6" s="21">
        <v>425004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318753</v>
      </c>
      <c r="Y6" s="21">
        <v>-318753</v>
      </c>
      <c r="Z6" s="6">
        <v>-100</v>
      </c>
      <c r="AA6" s="28">
        <v>425004</v>
      </c>
    </row>
    <row r="7" spans="1:27" ht="13.5">
      <c r="A7" s="5" t="s">
        <v>33</v>
      </c>
      <c r="B7" s="3"/>
      <c r="C7" s="22">
        <v>45189308</v>
      </c>
      <c r="D7" s="22"/>
      <c r="E7" s="23">
        <v>1950000</v>
      </c>
      <c r="F7" s="24">
        <v>2050004</v>
      </c>
      <c r="G7" s="24"/>
      <c r="H7" s="24">
        <v>5964</v>
      </c>
      <c r="I7" s="24"/>
      <c r="J7" s="24">
        <v>5964</v>
      </c>
      <c r="K7" s="24"/>
      <c r="L7" s="24"/>
      <c r="M7" s="24"/>
      <c r="N7" s="24"/>
      <c r="O7" s="24"/>
      <c r="P7" s="24">
        <v>176808</v>
      </c>
      <c r="Q7" s="24">
        <v>9209</v>
      </c>
      <c r="R7" s="24">
        <v>186017</v>
      </c>
      <c r="S7" s="24"/>
      <c r="T7" s="24"/>
      <c r="U7" s="24"/>
      <c r="V7" s="24"/>
      <c r="W7" s="24">
        <v>191981</v>
      </c>
      <c r="X7" s="24">
        <v>1487501</v>
      </c>
      <c r="Y7" s="24">
        <v>-1295520</v>
      </c>
      <c r="Z7" s="7">
        <v>-87.09</v>
      </c>
      <c r="AA7" s="29">
        <v>2050004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38349406</v>
      </c>
      <c r="D15" s="16">
        <f>SUM(D16:D18)</f>
        <v>0</v>
      </c>
      <c r="E15" s="17">
        <f t="shared" si="2"/>
        <v>85366008</v>
      </c>
      <c r="F15" s="18">
        <f t="shared" si="2"/>
        <v>84766000</v>
      </c>
      <c r="G15" s="18">
        <f t="shared" si="2"/>
        <v>7520803</v>
      </c>
      <c r="H15" s="18">
        <f t="shared" si="2"/>
        <v>8495371</v>
      </c>
      <c r="I15" s="18">
        <f t="shared" si="2"/>
        <v>4733605</v>
      </c>
      <c r="J15" s="18">
        <f t="shared" si="2"/>
        <v>20749779</v>
      </c>
      <c r="K15" s="18">
        <f t="shared" si="2"/>
        <v>6510353</v>
      </c>
      <c r="L15" s="18">
        <f t="shared" si="2"/>
        <v>3506496</v>
      </c>
      <c r="M15" s="18">
        <f t="shared" si="2"/>
        <v>10685657</v>
      </c>
      <c r="N15" s="18">
        <f t="shared" si="2"/>
        <v>20702506</v>
      </c>
      <c r="O15" s="18">
        <f t="shared" si="2"/>
        <v>2394075</v>
      </c>
      <c r="P15" s="18">
        <f t="shared" si="2"/>
        <v>678356</v>
      </c>
      <c r="Q15" s="18">
        <f t="shared" si="2"/>
        <v>4597592</v>
      </c>
      <c r="R15" s="18">
        <f t="shared" si="2"/>
        <v>7670023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49122308</v>
      </c>
      <c r="X15" s="18">
        <f t="shared" si="2"/>
        <v>63874504</v>
      </c>
      <c r="Y15" s="18">
        <f t="shared" si="2"/>
        <v>-14752196</v>
      </c>
      <c r="Z15" s="4">
        <f>+IF(X15&lt;&gt;0,+(Y15/X15)*100,0)</f>
        <v>-23.095593822536767</v>
      </c>
      <c r="AA15" s="30">
        <f>SUM(AA16:AA18)</f>
        <v>84766000</v>
      </c>
    </row>
    <row r="16" spans="1:27" ht="13.5">
      <c r="A16" s="5" t="s">
        <v>42</v>
      </c>
      <c r="B16" s="3"/>
      <c r="C16" s="19">
        <v>38349406</v>
      </c>
      <c r="D16" s="19"/>
      <c r="E16" s="20">
        <v>85366008</v>
      </c>
      <c r="F16" s="21">
        <v>84766000</v>
      </c>
      <c r="G16" s="21">
        <v>7520803</v>
      </c>
      <c r="H16" s="21">
        <v>8495371</v>
      </c>
      <c r="I16" s="21">
        <v>4733605</v>
      </c>
      <c r="J16" s="21">
        <v>20749779</v>
      </c>
      <c r="K16" s="21">
        <v>6510353</v>
      </c>
      <c r="L16" s="21">
        <v>3506496</v>
      </c>
      <c r="M16" s="21">
        <v>10685657</v>
      </c>
      <c r="N16" s="21">
        <v>20702506</v>
      </c>
      <c r="O16" s="21">
        <v>2394075</v>
      </c>
      <c r="P16" s="21">
        <v>678356</v>
      </c>
      <c r="Q16" s="21">
        <v>4597592</v>
      </c>
      <c r="R16" s="21">
        <v>7670023</v>
      </c>
      <c r="S16" s="21"/>
      <c r="T16" s="21"/>
      <c r="U16" s="21"/>
      <c r="V16" s="21"/>
      <c r="W16" s="21">
        <v>49122308</v>
      </c>
      <c r="X16" s="21">
        <v>63874504</v>
      </c>
      <c r="Y16" s="21">
        <v>-14752196</v>
      </c>
      <c r="Z16" s="6">
        <v>-23.1</v>
      </c>
      <c r="AA16" s="28">
        <v>84766000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1303193</v>
      </c>
      <c r="D19" s="16">
        <f>SUM(D20:D23)</f>
        <v>0</v>
      </c>
      <c r="E19" s="17">
        <f t="shared" si="3"/>
        <v>2819988</v>
      </c>
      <c r="F19" s="18">
        <f t="shared" si="3"/>
        <v>3189000</v>
      </c>
      <c r="G19" s="18">
        <f t="shared" si="3"/>
        <v>0</v>
      </c>
      <c r="H19" s="18">
        <f t="shared" si="3"/>
        <v>0</v>
      </c>
      <c r="I19" s="18">
        <f t="shared" si="3"/>
        <v>71800</v>
      </c>
      <c r="J19" s="18">
        <f t="shared" si="3"/>
        <v>71800</v>
      </c>
      <c r="K19" s="18">
        <f t="shared" si="3"/>
        <v>99950</v>
      </c>
      <c r="L19" s="18">
        <f t="shared" si="3"/>
        <v>0</v>
      </c>
      <c r="M19" s="18">
        <f t="shared" si="3"/>
        <v>1218302</v>
      </c>
      <c r="N19" s="18">
        <f t="shared" si="3"/>
        <v>1318252</v>
      </c>
      <c r="O19" s="18">
        <f t="shared" si="3"/>
        <v>25722</v>
      </c>
      <c r="P19" s="18">
        <f t="shared" si="3"/>
        <v>0</v>
      </c>
      <c r="Q19" s="18">
        <f t="shared" si="3"/>
        <v>0</v>
      </c>
      <c r="R19" s="18">
        <f t="shared" si="3"/>
        <v>25722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1415774</v>
      </c>
      <c r="X19" s="18">
        <f t="shared" si="3"/>
        <v>2302700</v>
      </c>
      <c r="Y19" s="18">
        <f t="shared" si="3"/>
        <v>-886926</v>
      </c>
      <c r="Z19" s="4">
        <f>+IF(X19&lt;&gt;0,+(Y19/X19)*100,0)</f>
        <v>-38.516784644113436</v>
      </c>
      <c r="AA19" s="30">
        <f>SUM(AA20:AA23)</f>
        <v>3189000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1303193</v>
      </c>
      <c r="D23" s="19"/>
      <c r="E23" s="20">
        <v>2819988</v>
      </c>
      <c r="F23" s="21">
        <v>3189000</v>
      </c>
      <c r="G23" s="21"/>
      <c r="H23" s="21"/>
      <c r="I23" s="21">
        <v>71800</v>
      </c>
      <c r="J23" s="21">
        <v>71800</v>
      </c>
      <c r="K23" s="21">
        <v>99950</v>
      </c>
      <c r="L23" s="21"/>
      <c r="M23" s="21">
        <v>1218302</v>
      </c>
      <c r="N23" s="21">
        <v>1318252</v>
      </c>
      <c r="O23" s="21">
        <v>25722</v>
      </c>
      <c r="P23" s="21"/>
      <c r="Q23" s="21"/>
      <c r="R23" s="21">
        <v>25722</v>
      </c>
      <c r="S23" s="21"/>
      <c r="T23" s="21"/>
      <c r="U23" s="21"/>
      <c r="V23" s="21"/>
      <c r="W23" s="21">
        <v>1415774</v>
      </c>
      <c r="X23" s="21">
        <v>2302700</v>
      </c>
      <c r="Y23" s="21">
        <v>-886926</v>
      </c>
      <c r="Z23" s="6">
        <v>-38.52</v>
      </c>
      <c r="AA23" s="28">
        <v>3189000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84677586</v>
      </c>
      <c r="D25" s="50">
        <f>+D5+D9+D15+D19+D24</f>
        <v>0</v>
      </c>
      <c r="E25" s="51">
        <f t="shared" si="4"/>
        <v>90561000</v>
      </c>
      <c r="F25" s="52">
        <f t="shared" si="4"/>
        <v>90430008</v>
      </c>
      <c r="G25" s="52">
        <f t="shared" si="4"/>
        <v>7520803</v>
      </c>
      <c r="H25" s="52">
        <f t="shared" si="4"/>
        <v>8501335</v>
      </c>
      <c r="I25" s="52">
        <f t="shared" si="4"/>
        <v>4805405</v>
      </c>
      <c r="J25" s="52">
        <f t="shared" si="4"/>
        <v>20827543</v>
      </c>
      <c r="K25" s="52">
        <f t="shared" si="4"/>
        <v>6610303</v>
      </c>
      <c r="L25" s="52">
        <f t="shared" si="4"/>
        <v>3506496</v>
      </c>
      <c r="M25" s="52">
        <f t="shared" si="4"/>
        <v>11903959</v>
      </c>
      <c r="N25" s="52">
        <f t="shared" si="4"/>
        <v>22020758</v>
      </c>
      <c r="O25" s="52">
        <f t="shared" si="4"/>
        <v>2419797</v>
      </c>
      <c r="P25" s="52">
        <f t="shared" si="4"/>
        <v>855164</v>
      </c>
      <c r="Q25" s="52">
        <f t="shared" si="4"/>
        <v>4606801</v>
      </c>
      <c r="R25" s="52">
        <f t="shared" si="4"/>
        <v>7881762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50730063</v>
      </c>
      <c r="X25" s="52">
        <f t="shared" si="4"/>
        <v>67983458</v>
      </c>
      <c r="Y25" s="52">
        <f t="shared" si="4"/>
        <v>-17253395</v>
      </c>
      <c r="Z25" s="53">
        <f>+IF(X25&lt;&gt;0,+(Y25/X25)*100,0)</f>
        <v>-25.378813475478108</v>
      </c>
      <c r="AA25" s="54">
        <f>+AA5+AA9+AA15+AA19+AA24</f>
        <v>90430008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33934906</v>
      </c>
      <c r="D28" s="19"/>
      <c r="E28" s="20">
        <v>21766008</v>
      </c>
      <c r="F28" s="21">
        <v>21766000</v>
      </c>
      <c r="G28" s="21">
        <v>3129526</v>
      </c>
      <c r="H28" s="21"/>
      <c r="I28" s="21">
        <v>491932</v>
      </c>
      <c r="J28" s="21">
        <v>3621458</v>
      </c>
      <c r="K28" s="21"/>
      <c r="L28" s="21">
        <v>434783</v>
      </c>
      <c r="M28" s="21">
        <v>1914871</v>
      </c>
      <c r="N28" s="21">
        <v>2349654</v>
      </c>
      <c r="O28" s="21">
        <v>2394075</v>
      </c>
      <c r="P28" s="21">
        <v>1321765</v>
      </c>
      <c r="Q28" s="21">
        <v>128343</v>
      </c>
      <c r="R28" s="21">
        <v>3844183</v>
      </c>
      <c r="S28" s="21"/>
      <c r="T28" s="21"/>
      <c r="U28" s="21"/>
      <c r="V28" s="21"/>
      <c r="W28" s="21">
        <v>9815295</v>
      </c>
      <c r="X28" s="21">
        <v>16324504</v>
      </c>
      <c r="Y28" s="21">
        <v>-6509209</v>
      </c>
      <c r="Z28" s="6">
        <v>-39.87</v>
      </c>
      <c r="AA28" s="19">
        <v>21766000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1885325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35820231</v>
      </c>
      <c r="D32" s="25">
        <f>SUM(D28:D31)</f>
        <v>0</v>
      </c>
      <c r="E32" s="26">
        <f t="shared" si="5"/>
        <v>21766008</v>
      </c>
      <c r="F32" s="27">
        <f t="shared" si="5"/>
        <v>21766000</v>
      </c>
      <c r="G32" s="27">
        <f t="shared" si="5"/>
        <v>3129526</v>
      </c>
      <c r="H32" s="27">
        <f t="shared" si="5"/>
        <v>0</v>
      </c>
      <c r="I32" s="27">
        <f t="shared" si="5"/>
        <v>491932</v>
      </c>
      <c r="J32" s="27">
        <f t="shared" si="5"/>
        <v>3621458</v>
      </c>
      <c r="K32" s="27">
        <f t="shared" si="5"/>
        <v>0</v>
      </c>
      <c r="L32" s="27">
        <f t="shared" si="5"/>
        <v>434783</v>
      </c>
      <c r="M32" s="27">
        <f t="shared" si="5"/>
        <v>1914871</v>
      </c>
      <c r="N32" s="27">
        <f t="shared" si="5"/>
        <v>2349654</v>
      </c>
      <c r="O32" s="27">
        <f t="shared" si="5"/>
        <v>2394075</v>
      </c>
      <c r="P32" s="27">
        <f t="shared" si="5"/>
        <v>1321765</v>
      </c>
      <c r="Q32" s="27">
        <f t="shared" si="5"/>
        <v>128343</v>
      </c>
      <c r="R32" s="27">
        <f t="shared" si="5"/>
        <v>3844183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9815295</v>
      </c>
      <c r="X32" s="27">
        <f t="shared" si="5"/>
        <v>16324504</v>
      </c>
      <c r="Y32" s="27">
        <f t="shared" si="5"/>
        <v>-6509209</v>
      </c>
      <c r="Z32" s="13">
        <f>+IF(X32&lt;&gt;0,+(Y32/X32)*100,0)</f>
        <v>-39.87385466657976</v>
      </c>
      <c r="AA32" s="31">
        <f>SUM(AA28:AA31)</f>
        <v>21766000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>
        <v>24750000</v>
      </c>
      <c r="F34" s="21">
        <v>24750000</v>
      </c>
      <c r="G34" s="21">
        <v>4391277</v>
      </c>
      <c r="H34" s="21">
        <v>5197291</v>
      </c>
      <c r="I34" s="21">
        <v>4239713</v>
      </c>
      <c r="J34" s="21">
        <v>13828281</v>
      </c>
      <c r="K34" s="21">
        <v>4440353</v>
      </c>
      <c r="L34" s="21">
        <v>1035242</v>
      </c>
      <c r="M34" s="21">
        <v>3025837</v>
      </c>
      <c r="N34" s="21">
        <v>8501432</v>
      </c>
      <c r="O34" s="21"/>
      <c r="P34" s="21">
        <v>-1751595</v>
      </c>
      <c r="Q34" s="21">
        <v>239829</v>
      </c>
      <c r="R34" s="21">
        <v>-1511766</v>
      </c>
      <c r="S34" s="21"/>
      <c r="T34" s="21"/>
      <c r="U34" s="21"/>
      <c r="V34" s="21"/>
      <c r="W34" s="21">
        <v>20817947</v>
      </c>
      <c r="X34" s="21">
        <v>18562500</v>
      </c>
      <c r="Y34" s="21">
        <v>2255447</v>
      </c>
      <c r="Z34" s="6">
        <v>12.15</v>
      </c>
      <c r="AA34" s="28">
        <v>24750000</v>
      </c>
    </row>
    <row r="35" spans="1:27" ht="13.5">
      <c r="A35" s="59" t="s">
        <v>61</v>
      </c>
      <c r="B35" s="3"/>
      <c r="C35" s="19">
        <v>4594092</v>
      </c>
      <c r="D35" s="19"/>
      <c r="E35" s="20">
        <v>20569992</v>
      </c>
      <c r="F35" s="21">
        <v>43914008</v>
      </c>
      <c r="G35" s="21"/>
      <c r="H35" s="21">
        <v>1135441</v>
      </c>
      <c r="I35" s="21">
        <v>73760</v>
      </c>
      <c r="J35" s="21">
        <v>1209201</v>
      </c>
      <c r="K35" s="21">
        <v>2070000</v>
      </c>
      <c r="L35" s="21">
        <v>973913</v>
      </c>
      <c r="M35" s="21">
        <v>633950</v>
      </c>
      <c r="N35" s="21">
        <v>3677863</v>
      </c>
      <c r="O35" s="21">
        <v>25722</v>
      </c>
      <c r="P35" s="21">
        <v>1110978</v>
      </c>
      <c r="Q35" s="21">
        <v>1408447</v>
      </c>
      <c r="R35" s="21">
        <v>2545147</v>
      </c>
      <c r="S35" s="21"/>
      <c r="T35" s="21"/>
      <c r="U35" s="21"/>
      <c r="V35" s="21"/>
      <c r="W35" s="21">
        <v>7432211</v>
      </c>
      <c r="X35" s="21">
        <v>21311226</v>
      </c>
      <c r="Y35" s="21">
        <v>-13879015</v>
      </c>
      <c r="Z35" s="6">
        <v>-65.13</v>
      </c>
      <c r="AA35" s="28">
        <v>43914008</v>
      </c>
    </row>
    <row r="36" spans="1:27" ht="13.5">
      <c r="A36" s="60" t="s">
        <v>62</v>
      </c>
      <c r="B36" s="10"/>
      <c r="C36" s="61">
        <f aca="true" t="shared" si="6" ref="C36:Y36">SUM(C32:C35)</f>
        <v>40414323</v>
      </c>
      <c r="D36" s="61">
        <f>SUM(D32:D35)</f>
        <v>0</v>
      </c>
      <c r="E36" s="62">
        <f t="shared" si="6"/>
        <v>67086000</v>
      </c>
      <c r="F36" s="63">
        <f t="shared" si="6"/>
        <v>90430008</v>
      </c>
      <c r="G36" s="63">
        <f t="shared" si="6"/>
        <v>7520803</v>
      </c>
      <c r="H36" s="63">
        <f t="shared" si="6"/>
        <v>6332732</v>
      </c>
      <c r="I36" s="63">
        <f t="shared" si="6"/>
        <v>4805405</v>
      </c>
      <c r="J36" s="63">
        <f t="shared" si="6"/>
        <v>18658940</v>
      </c>
      <c r="K36" s="63">
        <f t="shared" si="6"/>
        <v>6510353</v>
      </c>
      <c r="L36" s="63">
        <f t="shared" si="6"/>
        <v>2443938</v>
      </c>
      <c r="M36" s="63">
        <f t="shared" si="6"/>
        <v>5574658</v>
      </c>
      <c r="N36" s="63">
        <f t="shared" si="6"/>
        <v>14528949</v>
      </c>
      <c r="O36" s="63">
        <f t="shared" si="6"/>
        <v>2419797</v>
      </c>
      <c r="P36" s="63">
        <f t="shared" si="6"/>
        <v>681148</v>
      </c>
      <c r="Q36" s="63">
        <f t="shared" si="6"/>
        <v>1776619</v>
      </c>
      <c r="R36" s="63">
        <f t="shared" si="6"/>
        <v>4877564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38065453</v>
      </c>
      <c r="X36" s="63">
        <f t="shared" si="6"/>
        <v>56198230</v>
      </c>
      <c r="Y36" s="63">
        <f t="shared" si="6"/>
        <v>-18132777</v>
      </c>
      <c r="Z36" s="64">
        <f>+IF(X36&lt;&gt;0,+(Y36/X36)*100,0)</f>
        <v>-32.26574395670468</v>
      </c>
      <c r="AA36" s="65">
        <f>SUM(AA32:AA35)</f>
        <v>90430008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88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124469</v>
      </c>
      <c r="D5" s="16">
        <f>SUM(D6:D8)</f>
        <v>0</v>
      </c>
      <c r="E5" s="17">
        <f t="shared" si="0"/>
        <v>357800</v>
      </c>
      <c r="F5" s="18">
        <f t="shared" si="0"/>
        <v>357800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17224</v>
      </c>
      <c r="L5" s="18">
        <f t="shared" si="0"/>
        <v>0</v>
      </c>
      <c r="M5" s="18">
        <f t="shared" si="0"/>
        <v>0</v>
      </c>
      <c r="N5" s="18">
        <f t="shared" si="0"/>
        <v>17224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17224</v>
      </c>
      <c r="X5" s="18">
        <f t="shared" si="0"/>
        <v>268352</v>
      </c>
      <c r="Y5" s="18">
        <f t="shared" si="0"/>
        <v>-251128</v>
      </c>
      <c r="Z5" s="4">
        <f>+IF(X5&lt;&gt;0,+(Y5/X5)*100,0)</f>
        <v>-93.58156451228238</v>
      </c>
      <c r="AA5" s="16">
        <f>SUM(AA6:AA8)</f>
        <v>357800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124469</v>
      </c>
      <c r="D7" s="22"/>
      <c r="E7" s="23">
        <v>357800</v>
      </c>
      <c r="F7" s="24">
        <v>357800</v>
      </c>
      <c r="G7" s="24"/>
      <c r="H7" s="24"/>
      <c r="I7" s="24"/>
      <c r="J7" s="24"/>
      <c r="K7" s="24">
        <v>17224</v>
      </c>
      <c r="L7" s="24"/>
      <c r="M7" s="24"/>
      <c r="N7" s="24">
        <v>17224</v>
      </c>
      <c r="O7" s="24"/>
      <c r="P7" s="24"/>
      <c r="Q7" s="24"/>
      <c r="R7" s="24"/>
      <c r="S7" s="24"/>
      <c r="T7" s="24"/>
      <c r="U7" s="24"/>
      <c r="V7" s="24"/>
      <c r="W7" s="24">
        <v>17224</v>
      </c>
      <c r="X7" s="24">
        <v>268352</v>
      </c>
      <c r="Y7" s="24">
        <v>-251128</v>
      </c>
      <c r="Z7" s="7">
        <v>-93.58</v>
      </c>
      <c r="AA7" s="29">
        <v>357800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60000</v>
      </c>
      <c r="F15" s="18">
        <f t="shared" si="2"/>
        <v>60000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45000</v>
      </c>
      <c r="Y15" s="18">
        <f t="shared" si="2"/>
        <v>-45000</v>
      </c>
      <c r="Z15" s="4">
        <f>+IF(X15&lt;&gt;0,+(Y15/X15)*100,0)</f>
        <v>-100</v>
      </c>
      <c r="AA15" s="30">
        <f>SUM(AA16:AA18)</f>
        <v>60000</v>
      </c>
    </row>
    <row r="16" spans="1:27" ht="13.5">
      <c r="A16" s="5" t="s">
        <v>42</v>
      </c>
      <c r="B16" s="3"/>
      <c r="C16" s="19"/>
      <c r="D16" s="19"/>
      <c r="E16" s="20">
        <v>60000</v>
      </c>
      <c r="F16" s="21">
        <v>60000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45000</v>
      </c>
      <c r="Y16" s="21">
        <v>-45000</v>
      </c>
      <c r="Z16" s="6">
        <v>-100</v>
      </c>
      <c r="AA16" s="28">
        <v>60000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54184994</v>
      </c>
      <c r="D19" s="16">
        <f>SUM(D20:D23)</f>
        <v>0</v>
      </c>
      <c r="E19" s="17">
        <f t="shared" si="3"/>
        <v>87039004</v>
      </c>
      <c r="F19" s="18">
        <f t="shared" si="3"/>
        <v>97602004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3972640</v>
      </c>
      <c r="L19" s="18">
        <f t="shared" si="3"/>
        <v>8148428</v>
      </c>
      <c r="M19" s="18">
        <f t="shared" si="3"/>
        <v>268162</v>
      </c>
      <c r="N19" s="18">
        <f t="shared" si="3"/>
        <v>12389230</v>
      </c>
      <c r="O19" s="18">
        <f t="shared" si="3"/>
        <v>0</v>
      </c>
      <c r="P19" s="18">
        <f t="shared" si="3"/>
        <v>0</v>
      </c>
      <c r="Q19" s="18">
        <f t="shared" si="3"/>
        <v>1503181</v>
      </c>
      <c r="R19" s="18">
        <f t="shared" si="3"/>
        <v>1503181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13892411</v>
      </c>
      <c r="X19" s="18">
        <f t="shared" si="3"/>
        <v>42640447</v>
      </c>
      <c r="Y19" s="18">
        <f t="shared" si="3"/>
        <v>-28748036</v>
      </c>
      <c r="Z19" s="4">
        <f>+IF(X19&lt;&gt;0,+(Y19/X19)*100,0)</f>
        <v>-67.41964032412699</v>
      </c>
      <c r="AA19" s="30">
        <f>SUM(AA20:AA23)</f>
        <v>97602004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54184994</v>
      </c>
      <c r="D21" s="19"/>
      <c r="E21" s="20">
        <v>87039004</v>
      </c>
      <c r="F21" s="21">
        <v>97602004</v>
      </c>
      <c r="G21" s="21"/>
      <c r="H21" s="21"/>
      <c r="I21" s="21"/>
      <c r="J21" s="21"/>
      <c r="K21" s="21">
        <v>3972640</v>
      </c>
      <c r="L21" s="21">
        <v>8148428</v>
      </c>
      <c r="M21" s="21">
        <v>268162</v>
      </c>
      <c r="N21" s="21">
        <v>12389230</v>
      </c>
      <c r="O21" s="21"/>
      <c r="P21" s="21"/>
      <c r="Q21" s="21">
        <v>1503181</v>
      </c>
      <c r="R21" s="21">
        <v>1503181</v>
      </c>
      <c r="S21" s="21"/>
      <c r="T21" s="21"/>
      <c r="U21" s="21"/>
      <c r="V21" s="21"/>
      <c r="W21" s="21">
        <v>13892411</v>
      </c>
      <c r="X21" s="21">
        <v>42640447</v>
      </c>
      <c r="Y21" s="21">
        <v>-28748036</v>
      </c>
      <c r="Z21" s="6">
        <v>-67.42</v>
      </c>
      <c r="AA21" s="28">
        <v>97602004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54309463</v>
      </c>
      <c r="D25" s="50">
        <f>+D5+D9+D15+D19+D24</f>
        <v>0</v>
      </c>
      <c r="E25" s="51">
        <f t="shared" si="4"/>
        <v>87456804</v>
      </c>
      <c r="F25" s="52">
        <f t="shared" si="4"/>
        <v>98019804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3989864</v>
      </c>
      <c r="L25" s="52">
        <f t="shared" si="4"/>
        <v>8148428</v>
      </c>
      <c r="M25" s="52">
        <f t="shared" si="4"/>
        <v>268162</v>
      </c>
      <c r="N25" s="52">
        <f t="shared" si="4"/>
        <v>12406454</v>
      </c>
      <c r="O25" s="52">
        <f t="shared" si="4"/>
        <v>0</v>
      </c>
      <c r="P25" s="52">
        <f t="shared" si="4"/>
        <v>0</v>
      </c>
      <c r="Q25" s="52">
        <f t="shared" si="4"/>
        <v>1503181</v>
      </c>
      <c r="R25" s="52">
        <f t="shared" si="4"/>
        <v>1503181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13909635</v>
      </c>
      <c r="X25" s="52">
        <f t="shared" si="4"/>
        <v>42953799</v>
      </c>
      <c r="Y25" s="52">
        <f t="shared" si="4"/>
        <v>-29044164</v>
      </c>
      <c r="Z25" s="53">
        <f>+IF(X25&lt;&gt;0,+(Y25/X25)*100,0)</f>
        <v>-67.61721821159522</v>
      </c>
      <c r="AA25" s="54">
        <f>+AA5+AA9+AA15+AA19+AA24</f>
        <v>98019804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54184994</v>
      </c>
      <c r="D28" s="19"/>
      <c r="E28" s="20">
        <v>87039004</v>
      </c>
      <c r="F28" s="21">
        <v>96502004</v>
      </c>
      <c r="G28" s="21"/>
      <c r="H28" s="21"/>
      <c r="I28" s="21"/>
      <c r="J28" s="21"/>
      <c r="K28" s="21">
        <v>3972640</v>
      </c>
      <c r="L28" s="21">
        <v>8148428</v>
      </c>
      <c r="M28" s="21">
        <v>268162</v>
      </c>
      <c r="N28" s="21">
        <v>12389230</v>
      </c>
      <c r="O28" s="21"/>
      <c r="P28" s="21"/>
      <c r="Q28" s="21">
        <v>1503181</v>
      </c>
      <c r="R28" s="21">
        <v>1503181</v>
      </c>
      <c r="S28" s="21"/>
      <c r="T28" s="21"/>
      <c r="U28" s="21"/>
      <c r="V28" s="21"/>
      <c r="W28" s="21">
        <v>13892411</v>
      </c>
      <c r="X28" s="21">
        <v>42200447</v>
      </c>
      <c r="Y28" s="21">
        <v>-28308036</v>
      </c>
      <c r="Z28" s="6">
        <v>-67.08</v>
      </c>
      <c r="AA28" s="19">
        <v>96502004</v>
      </c>
    </row>
    <row r="29" spans="1:27" ht="13.5">
      <c r="A29" s="56" t="s">
        <v>55</v>
      </c>
      <c r="B29" s="3"/>
      <c r="C29" s="19"/>
      <c r="D29" s="19"/>
      <c r="E29" s="20"/>
      <c r="F29" s="21">
        <v>1100000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440000</v>
      </c>
      <c r="Y29" s="21">
        <v>-440000</v>
      </c>
      <c r="Z29" s="6">
        <v>-100</v>
      </c>
      <c r="AA29" s="28">
        <v>1100000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54184994</v>
      </c>
      <c r="D32" s="25">
        <f>SUM(D28:D31)</f>
        <v>0</v>
      </c>
      <c r="E32" s="26">
        <f t="shared" si="5"/>
        <v>87039004</v>
      </c>
      <c r="F32" s="27">
        <f t="shared" si="5"/>
        <v>97602004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3972640</v>
      </c>
      <c r="L32" s="27">
        <f t="shared" si="5"/>
        <v>8148428</v>
      </c>
      <c r="M32" s="27">
        <f t="shared" si="5"/>
        <v>268162</v>
      </c>
      <c r="N32" s="27">
        <f t="shared" si="5"/>
        <v>12389230</v>
      </c>
      <c r="O32" s="27">
        <f t="shared" si="5"/>
        <v>0</v>
      </c>
      <c r="P32" s="27">
        <f t="shared" si="5"/>
        <v>0</v>
      </c>
      <c r="Q32" s="27">
        <f t="shared" si="5"/>
        <v>1503181</v>
      </c>
      <c r="R32" s="27">
        <f t="shared" si="5"/>
        <v>1503181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13892411</v>
      </c>
      <c r="X32" s="27">
        <f t="shared" si="5"/>
        <v>42640447</v>
      </c>
      <c r="Y32" s="27">
        <f t="shared" si="5"/>
        <v>-28748036</v>
      </c>
      <c r="Z32" s="13">
        <f>+IF(X32&lt;&gt;0,+(Y32/X32)*100,0)</f>
        <v>-67.41964032412699</v>
      </c>
      <c r="AA32" s="31">
        <f>SUM(AA28:AA31)</f>
        <v>97602004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124469</v>
      </c>
      <c r="D35" s="19"/>
      <c r="E35" s="20">
        <v>417800</v>
      </c>
      <c r="F35" s="21">
        <v>417800</v>
      </c>
      <c r="G35" s="21"/>
      <c r="H35" s="21"/>
      <c r="I35" s="21"/>
      <c r="J35" s="21"/>
      <c r="K35" s="21">
        <v>17224</v>
      </c>
      <c r="L35" s="21"/>
      <c r="M35" s="21"/>
      <c r="N35" s="21">
        <v>17224</v>
      </c>
      <c r="O35" s="21"/>
      <c r="P35" s="21"/>
      <c r="Q35" s="21"/>
      <c r="R35" s="21"/>
      <c r="S35" s="21"/>
      <c r="T35" s="21"/>
      <c r="U35" s="21"/>
      <c r="V35" s="21"/>
      <c r="W35" s="21">
        <v>17224</v>
      </c>
      <c r="X35" s="21">
        <v>313352</v>
      </c>
      <c r="Y35" s="21">
        <v>-296128</v>
      </c>
      <c r="Z35" s="6">
        <v>-94.5</v>
      </c>
      <c r="AA35" s="28">
        <v>417800</v>
      </c>
    </row>
    <row r="36" spans="1:27" ht="13.5">
      <c r="A36" s="60" t="s">
        <v>62</v>
      </c>
      <c r="B36" s="10"/>
      <c r="C36" s="61">
        <f aca="true" t="shared" si="6" ref="C36:Y36">SUM(C32:C35)</f>
        <v>54309463</v>
      </c>
      <c r="D36" s="61">
        <f>SUM(D32:D35)</f>
        <v>0</v>
      </c>
      <c r="E36" s="62">
        <f t="shared" si="6"/>
        <v>87456804</v>
      </c>
      <c r="F36" s="63">
        <f t="shared" si="6"/>
        <v>98019804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3989864</v>
      </c>
      <c r="L36" s="63">
        <f t="shared" si="6"/>
        <v>8148428</v>
      </c>
      <c r="M36" s="63">
        <f t="shared" si="6"/>
        <v>268162</v>
      </c>
      <c r="N36" s="63">
        <f t="shared" si="6"/>
        <v>12406454</v>
      </c>
      <c r="O36" s="63">
        <f t="shared" si="6"/>
        <v>0</v>
      </c>
      <c r="P36" s="63">
        <f t="shared" si="6"/>
        <v>0</v>
      </c>
      <c r="Q36" s="63">
        <f t="shared" si="6"/>
        <v>1503181</v>
      </c>
      <c r="R36" s="63">
        <f t="shared" si="6"/>
        <v>1503181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13909635</v>
      </c>
      <c r="X36" s="63">
        <f t="shared" si="6"/>
        <v>42953799</v>
      </c>
      <c r="Y36" s="63">
        <f t="shared" si="6"/>
        <v>-29044164</v>
      </c>
      <c r="Z36" s="64">
        <f>+IF(X36&lt;&gt;0,+(Y36/X36)*100,0)</f>
        <v>-67.61721821159522</v>
      </c>
      <c r="AA36" s="65">
        <f>SUM(AA32:AA35)</f>
        <v>98019804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153469547</v>
      </c>
      <c r="D5" s="16">
        <f>SUM(D6:D8)</f>
        <v>0</v>
      </c>
      <c r="E5" s="17">
        <f t="shared" si="0"/>
        <v>3200000</v>
      </c>
      <c r="F5" s="18">
        <f t="shared" si="0"/>
        <v>13307878</v>
      </c>
      <c r="G5" s="18">
        <f t="shared" si="0"/>
        <v>0</v>
      </c>
      <c r="H5" s="18">
        <f t="shared" si="0"/>
        <v>0</v>
      </c>
      <c r="I5" s="18">
        <f t="shared" si="0"/>
        <v>183648804</v>
      </c>
      <c r="J5" s="18">
        <f t="shared" si="0"/>
        <v>183648804</v>
      </c>
      <c r="K5" s="18">
        <f t="shared" si="0"/>
        <v>0</v>
      </c>
      <c r="L5" s="18">
        <f t="shared" si="0"/>
        <v>153469547</v>
      </c>
      <c r="M5" s="18">
        <f t="shared" si="0"/>
        <v>0</v>
      </c>
      <c r="N5" s="18">
        <f t="shared" si="0"/>
        <v>153469547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337118351</v>
      </c>
      <c r="X5" s="18">
        <f t="shared" si="0"/>
        <v>9980908</v>
      </c>
      <c r="Y5" s="18">
        <f t="shared" si="0"/>
        <v>327137443</v>
      </c>
      <c r="Z5" s="4">
        <f>+IF(X5&lt;&gt;0,+(Y5/X5)*100,0)</f>
        <v>3277.63208517702</v>
      </c>
      <c r="AA5" s="16">
        <f>SUM(AA6:AA8)</f>
        <v>13307878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153469547</v>
      </c>
      <c r="D7" s="22"/>
      <c r="E7" s="23">
        <v>3200000</v>
      </c>
      <c r="F7" s="24">
        <v>13307878</v>
      </c>
      <c r="G7" s="24"/>
      <c r="H7" s="24"/>
      <c r="I7" s="24">
        <v>183648804</v>
      </c>
      <c r="J7" s="24">
        <v>183648804</v>
      </c>
      <c r="K7" s="24"/>
      <c r="L7" s="24">
        <v>153469547</v>
      </c>
      <c r="M7" s="24"/>
      <c r="N7" s="24">
        <v>153469547</v>
      </c>
      <c r="O7" s="24"/>
      <c r="P7" s="24"/>
      <c r="Q7" s="24"/>
      <c r="R7" s="24"/>
      <c r="S7" s="24"/>
      <c r="T7" s="24"/>
      <c r="U7" s="24"/>
      <c r="V7" s="24"/>
      <c r="W7" s="24">
        <v>337118351</v>
      </c>
      <c r="X7" s="24">
        <v>9980908</v>
      </c>
      <c r="Y7" s="24">
        <v>327137443</v>
      </c>
      <c r="Z7" s="7">
        <v>3277.63</v>
      </c>
      <c r="AA7" s="29">
        <v>13307878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12968960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12968960</v>
      </c>
      <c r="J9" s="18">
        <f t="shared" si="1"/>
        <v>12968960</v>
      </c>
      <c r="K9" s="18">
        <f t="shared" si="1"/>
        <v>0</v>
      </c>
      <c r="L9" s="18">
        <f t="shared" si="1"/>
        <v>12968960</v>
      </c>
      <c r="M9" s="18">
        <f t="shared" si="1"/>
        <v>0</v>
      </c>
      <c r="N9" s="18">
        <f t="shared" si="1"/>
        <v>12968960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25937920</v>
      </c>
      <c r="X9" s="18">
        <f t="shared" si="1"/>
        <v>0</v>
      </c>
      <c r="Y9" s="18">
        <f t="shared" si="1"/>
        <v>25937920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>
        <v>6006342</v>
      </c>
      <c r="D10" s="19"/>
      <c r="E10" s="20"/>
      <c r="F10" s="21"/>
      <c r="G10" s="21"/>
      <c r="H10" s="21"/>
      <c r="I10" s="21">
        <v>6006342</v>
      </c>
      <c r="J10" s="21">
        <v>6006342</v>
      </c>
      <c r="K10" s="21"/>
      <c r="L10" s="21">
        <v>6006342</v>
      </c>
      <c r="M10" s="21"/>
      <c r="N10" s="21">
        <v>6006342</v>
      </c>
      <c r="O10" s="21"/>
      <c r="P10" s="21"/>
      <c r="Q10" s="21"/>
      <c r="R10" s="21"/>
      <c r="S10" s="21"/>
      <c r="T10" s="21"/>
      <c r="U10" s="21"/>
      <c r="V10" s="21"/>
      <c r="W10" s="21">
        <v>12012684</v>
      </c>
      <c r="X10" s="21"/>
      <c r="Y10" s="21">
        <v>12012684</v>
      </c>
      <c r="Z10" s="6"/>
      <c r="AA10" s="28"/>
    </row>
    <row r="11" spans="1:27" ht="13.5">
      <c r="A11" s="5" t="s">
        <v>37</v>
      </c>
      <c r="B11" s="3"/>
      <c r="C11" s="19">
        <v>6962618</v>
      </c>
      <c r="D11" s="19"/>
      <c r="E11" s="20"/>
      <c r="F11" s="21"/>
      <c r="G11" s="21"/>
      <c r="H11" s="21"/>
      <c r="I11" s="21">
        <v>6962618</v>
      </c>
      <c r="J11" s="21">
        <v>6962618</v>
      </c>
      <c r="K11" s="21"/>
      <c r="L11" s="21">
        <v>6962618</v>
      </c>
      <c r="M11" s="21"/>
      <c r="N11" s="21">
        <v>6962618</v>
      </c>
      <c r="O11" s="21"/>
      <c r="P11" s="21"/>
      <c r="Q11" s="21"/>
      <c r="R11" s="21"/>
      <c r="S11" s="21"/>
      <c r="T11" s="21"/>
      <c r="U11" s="21"/>
      <c r="V11" s="21"/>
      <c r="W11" s="21">
        <v>13925236</v>
      </c>
      <c r="X11" s="21"/>
      <c r="Y11" s="21">
        <v>13925236</v>
      </c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50432033</v>
      </c>
      <c r="D15" s="16">
        <f>SUM(D16:D18)</f>
        <v>0</v>
      </c>
      <c r="E15" s="17">
        <f t="shared" si="2"/>
        <v>29866336</v>
      </c>
      <c r="F15" s="18">
        <f t="shared" si="2"/>
        <v>29866336</v>
      </c>
      <c r="G15" s="18">
        <f t="shared" si="2"/>
        <v>248915</v>
      </c>
      <c r="H15" s="18">
        <f t="shared" si="2"/>
        <v>3622087</v>
      </c>
      <c r="I15" s="18">
        <f t="shared" si="2"/>
        <v>56025650</v>
      </c>
      <c r="J15" s="18">
        <f t="shared" si="2"/>
        <v>59896652</v>
      </c>
      <c r="K15" s="18">
        <f t="shared" si="2"/>
        <v>2035303</v>
      </c>
      <c r="L15" s="18">
        <f t="shared" si="2"/>
        <v>63617719</v>
      </c>
      <c r="M15" s="18">
        <f t="shared" si="2"/>
        <v>1942868</v>
      </c>
      <c r="N15" s="18">
        <f t="shared" si="2"/>
        <v>67595890</v>
      </c>
      <c r="O15" s="18">
        <f t="shared" si="2"/>
        <v>1038336</v>
      </c>
      <c r="P15" s="18">
        <f t="shared" si="2"/>
        <v>268902</v>
      </c>
      <c r="Q15" s="18">
        <f t="shared" si="2"/>
        <v>4969325</v>
      </c>
      <c r="R15" s="18">
        <f t="shared" si="2"/>
        <v>6276563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133769105</v>
      </c>
      <c r="X15" s="18">
        <f t="shared" si="2"/>
        <v>22399750</v>
      </c>
      <c r="Y15" s="18">
        <f t="shared" si="2"/>
        <v>111369355</v>
      </c>
      <c r="Z15" s="4">
        <f>+IF(X15&lt;&gt;0,+(Y15/X15)*100,0)</f>
        <v>497.19016953314207</v>
      </c>
      <c r="AA15" s="30">
        <f>SUM(AA16:AA18)</f>
        <v>29866336</v>
      </c>
    </row>
    <row r="16" spans="1:27" ht="13.5">
      <c r="A16" s="5" t="s">
        <v>42</v>
      </c>
      <c r="B16" s="3"/>
      <c r="C16" s="19">
        <v>45103646</v>
      </c>
      <c r="D16" s="19"/>
      <c r="E16" s="20">
        <v>29866336</v>
      </c>
      <c r="F16" s="21">
        <v>29866336</v>
      </c>
      <c r="G16" s="21">
        <v>248915</v>
      </c>
      <c r="H16" s="21">
        <v>3622087</v>
      </c>
      <c r="I16" s="21">
        <v>50697263</v>
      </c>
      <c r="J16" s="21">
        <v>54568265</v>
      </c>
      <c r="K16" s="21">
        <v>2035303</v>
      </c>
      <c r="L16" s="21">
        <v>58289332</v>
      </c>
      <c r="M16" s="21">
        <v>1942868</v>
      </c>
      <c r="N16" s="21">
        <v>62267503</v>
      </c>
      <c r="O16" s="21">
        <v>1038336</v>
      </c>
      <c r="P16" s="21">
        <v>268902</v>
      </c>
      <c r="Q16" s="21">
        <v>4969325</v>
      </c>
      <c r="R16" s="21">
        <v>6276563</v>
      </c>
      <c r="S16" s="21"/>
      <c r="T16" s="21"/>
      <c r="U16" s="21"/>
      <c r="V16" s="21"/>
      <c r="W16" s="21">
        <v>123112331</v>
      </c>
      <c r="X16" s="21">
        <v>22399750</v>
      </c>
      <c r="Y16" s="21">
        <v>100712581</v>
      </c>
      <c r="Z16" s="6">
        <v>449.61</v>
      </c>
      <c r="AA16" s="28">
        <v>29866336</v>
      </c>
    </row>
    <row r="17" spans="1:27" ht="13.5">
      <c r="A17" s="5" t="s">
        <v>43</v>
      </c>
      <c r="B17" s="3"/>
      <c r="C17" s="19">
        <v>5328387</v>
      </c>
      <c r="D17" s="19"/>
      <c r="E17" s="20"/>
      <c r="F17" s="21"/>
      <c r="G17" s="21"/>
      <c r="H17" s="21"/>
      <c r="I17" s="21">
        <v>5328387</v>
      </c>
      <c r="J17" s="21">
        <v>5328387</v>
      </c>
      <c r="K17" s="21"/>
      <c r="L17" s="21">
        <v>5328387</v>
      </c>
      <c r="M17" s="21"/>
      <c r="N17" s="21">
        <v>5328387</v>
      </c>
      <c r="O17" s="21"/>
      <c r="P17" s="21"/>
      <c r="Q17" s="21"/>
      <c r="R17" s="21"/>
      <c r="S17" s="21"/>
      <c r="T17" s="21"/>
      <c r="U17" s="21"/>
      <c r="V17" s="21"/>
      <c r="W17" s="21">
        <v>10656774</v>
      </c>
      <c r="X17" s="21"/>
      <c r="Y17" s="21">
        <v>10656774</v>
      </c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50190722</v>
      </c>
      <c r="D19" s="16">
        <f>SUM(D20:D23)</f>
        <v>0</v>
      </c>
      <c r="E19" s="17">
        <f t="shared" si="3"/>
        <v>2278315</v>
      </c>
      <c r="F19" s="18">
        <f t="shared" si="3"/>
        <v>2278315</v>
      </c>
      <c r="G19" s="18">
        <f t="shared" si="3"/>
        <v>0</v>
      </c>
      <c r="H19" s="18">
        <f t="shared" si="3"/>
        <v>1981144</v>
      </c>
      <c r="I19" s="18">
        <f t="shared" si="3"/>
        <v>52171860</v>
      </c>
      <c r="J19" s="18">
        <f t="shared" si="3"/>
        <v>54153004</v>
      </c>
      <c r="K19" s="18">
        <f t="shared" si="3"/>
        <v>0</v>
      </c>
      <c r="L19" s="18">
        <f t="shared" si="3"/>
        <v>52171860</v>
      </c>
      <c r="M19" s="18">
        <f t="shared" si="3"/>
        <v>0</v>
      </c>
      <c r="N19" s="18">
        <f t="shared" si="3"/>
        <v>52171860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106324864</v>
      </c>
      <c r="X19" s="18">
        <f t="shared" si="3"/>
        <v>1708735</v>
      </c>
      <c r="Y19" s="18">
        <f t="shared" si="3"/>
        <v>104616129</v>
      </c>
      <c r="Z19" s="4">
        <f>+IF(X19&lt;&gt;0,+(Y19/X19)*100,0)</f>
        <v>6122.431447825438</v>
      </c>
      <c r="AA19" s="30">
        <f>SUM(AA20:AA23)</f>
        <v>2278315</v>
      </c>
    </row>
    <row r="20" spans="1:27" ht="13.5">
      <c r="A20" s="5" t="s">
        <v>46</v>
      </c>
      <c r="B20" s="3"/>
      <c r="C20" s="19">
        <v>50190722</v>
      </c>
      <c r="D20" s="19"/>
      <c r="E20" s="20">
        <v>2278315</v>
      </c>
      <c r="F20" s="21">
        <v>2278315</v>
      </c>
      <c r="G20" s="21"/>
      <c r="H20" s="21">
        <v>1981144</v>
      </c>
      <c r="I20" s="21">
        <v>52171860</v>
      </c>
      <c r="J20" s="21">
        <v>54153004</v>
      </c>
      <c r="K20" s="21"/>
      <c r="L20" s="21">
        <v>52171860</v>
      </c>
      <c r="M20" s="21"/>
      <c r="N20" s="21">
        <v>52171860</v>
      </c>
      <c r="O20" s="21"/>
      <c r="P20" s="21"/>
      <c r="Q20" s="21"/>
      <c r="R20" s="21"/>
      <c r="S20" s="21"/>
      <c r="T20" s="21"/>
      <c r="U20" s="21"/>
      <c r="V20" s="21"/>
      <c r="W20" s="21">
        <v>106324864</v>
      </c>
      <c r="X20" s="21">
        <v>1708735</v>
      </c>
      <c r="Y20" s="21">
        <v>104616129</v>
      </c>
      <c r="Z20" s="6">
        <v>6122.43</v>
      </c>
      <c r="AA20" s="28">
        <v>2278315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267061262</v>
      </c>
      <c r="D25" s="50">
        <f>+D5+D9+D15+D19+D24</f>
        <v>0</v>
      </c>
      <c r="E25" s="51">
        <f t="shared" si="4"/>
        <v>35344651</v>
      </c>
      <c r="F25" s="52">
        <f t="shared" si="4"/>
        <v>45452529</v>
      </c>
      <c r="G25" s="52">
        <f t="shared" si="4"/>
        <v>248915</v>
      </c>
      <c r="H25" s="52">
        <f t="shared" si="4"/>
        <v>5603231</v>
      </c>
      <c r="I25" s="52">
        <f t="shared" si="4"/>
        <v>304815274</v>
      </c>
      <c r="J25" s="52">
        <f t="shared" si="4"/>
        <v>310667420</v>
      </c>
      <c r="K25" s="52">
        <f t="shared" si="4"/>
        <v>2035303</v>
      </c>
      <c r="L25" s="52">
        <f t="shared" si="4"/>
        <v>282228086</v>
      </c>
      <c r="M25" s="52">
        <f t="shared" si="4"/>
        <v>1942868</v>
      </c>
      <c r="N25" s="52">
        <f t="shared" si="4"/>
        <v>286206257</v>
      </c>
      <c r="O25" s="52">
        <f t="shared" si="4"/>
        <v>1038336</v>
      </c>
      <c r="P25" s="52">
        <f t="shared" si="4"/>
        <v>268902</v>
      </c>
      <c r="Q25" s="52">
        <f t="shared" si="4"/>
        <v>4969325</v>
      </c>
      <c r="R25" s="52">
        <f t="shared" si="4"/>
        <v>6276563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603150240</v>
      </c>
      <c r="X25" s="52">
        <f t="shared" si="4"/>
        <v>34089393</v>
      </c>
      <c r="Y25" s="52">
        <f t="shared" si="4"/>
        <v>569060847</v>
      </c>
      <c r="Z25" s="53">
        <f>+IF(X25&lt;&gt;0,+(Y25/X25)*100,0)</f>
        <v>1669.3193891718754</v>
      </c>
      <c r="AA25" s="54">
        <f>+AA5+AA9+AA15+AA19+AA24</f>
        <v>45452529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110157447</v>
      </c>
      <c r="D28" s="19"/>
      <c r="E28" s="20">
        <v>17700001</v>
      </c>
      <c r="F28" s="21">
        <v>17700001</v>
      </c>
      <c r="G28" s="21">
        <v>248915</v>
      </c>
      <c r="H28" s="21">
        <v>5603231</v>
      </c>
      <c r="I28" s="21">
        <v>117040248</v>
      </c>
      <c r="J28" s="21">
        <v>122892394</v>
      </c>
      <c r="K28" s="21">
        <v>506538</v>
      </c>
      <c r="L28" s="21">
        <v>119979243</v>
      </c>
      <c r="M28" s="21">
        <v>968567</v>
      </c>
      <c r="N28" s="21">
        <v>121454348</v>
      </c>
      <c r="O28" s="21"/>
      <c r="P28" s="21"/>
      <c r="Q28" s="21">
        <v>1864382</v>
      </c>
      <c r="R28" s="21">
        <v>1864382</v>
      </c>
      <c r="S28" s="21"/>
      <c r="T28" s="21"/>
      <c r="U28" s="21"/>
      <c r="V28" s="21"/>
      <c r="W28" s="21">
        <v>246211124</v>
      </c>
      <c r="X28" s="21">
        <v>13275001</v>
      </c>
      <c r="Y28" s="21">
        <v>232936123</v>
      </c>
      <c r="Z28" s="6">
        <v>1754.7</v>
      </c>
      <c r="AA28" s="19">
        <v>17700001</v>
      </c>
    </row>
    <row r="29" spans="1:27" ht="13.5">
      <c r="A29" s="56" t="s">
        <v>55</v>
      </c>
      <c r="B29" s="3"/>
      <c r="C29" s="19">
        <v>13169625</v>
      </c>
      <c r="D29" s="19"/>
      <c r="E29" s="20"/>
      <c r="F29" s="21"/>
      <c r="G29" s="21"/>
      <c r="H29" s="21"/>
      <c r="I29" s="21">
        <v>5329649</v>
      </c>
      <c r="J29" s="21">
        <v>5329649</v>
      </c>
      <c r="K29" s="21"/>
      <c r="L29" s="21">
        <v>5329649</v>
      </c>
      <c r="M29" s="21"/>
      <c r="N29" s="21">
        <v>5329649</v>
      </c>
      <c r="O29" s="21"/>
      <c r="P29" s="21"/>
      <c r="Q29" s="21"/>
      <c r="R29" s="21"/>
      <c r="S29" s="21"/>
      <c r="T29" s="21"/>
      <c r="U29" s="21"/>
      <c r="V29" s="21"/>
      <c r="W29" s="21">
        <v>10659298</v>
      </c>
      <c r="X29" s="21"/>
      <c r="Y29" s="21">
        <v>10659298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123327072</v>
      </c>
      <c r="D32" s="25">
        <f>SUM(D28:D31)</f>
        <v>0</v>
      </c>
      <c r="E32" s="26">
        <f t="shared" si="5"/>
        <v>17700001</v>
      </c>
      <c r="F32" s="27">
        <f t="shared" si="5"/>
        <v>17700001</v>
      </c>
      <c r="G32" s="27">
        <f t="shared" si="5"/>
        <v>248915</v>
      </c>
      <c r="H32" s="27">
        <f t="shared" si="5"/>
        <v>5603231</v>
      </c>
      <c r="I32" s="27">
        <f t="shared" si="5"/>
        <v>122369897</v>
      </c>
      <c r="J32" s="27">
        <f t="shared" si="5"/>
        <v>128222043</v>
      </c>
      <c r="K32" s="27">
        <f t="shared" si="5"/>
        <v>506538</v>
      </c>
      <c r="L32" s="27">
        <f t="shared" si="5"/>
        <v>125308892</v>
      </c>
      <c r="M32" s="27">
        <f t="shared" si="5"/>
        <v>968567</v>
      </c>
      <c r="N32" s="27">
        <f t="shared" si="5"/>
        <v>126783997</v>
      </c>
      <c r="O32" s="27">
        <f t="shared" si="5"/>
        <v>0</v>
      </c>
      <c r="P32" s="27">
        <f t="shared" si="5"/>
        <v>0</v>
      </c>
      <c r="Q32" s="27">
        <f t="shared" si="5"/>
        <v>1864382</v>
      </c>
      <c r="R32" s="27">
        <f t="shared" si="5"/>
        <v>1864382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256870422</v>
      </c>
      <c r="X32" s="27">
        <f t="shared" si="5"/>
        <v>13275001</v>
      </c>
      <c r="Y32" s="27">
        <f t="shared" si="5"/>
        <v>243595421</v>
      </c>
      <c r="Z32" s="13">
        <f>+IF(X32&lt;&gt;0,+(Y32/X32)*100,0)</f>
        <v>1834.9936169496334</v>
      </c>
      <c r="AA32" s="31">
        <f>SUM(AA28:AA31)</f>
        <v>17700001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143734190</v>
      </c>
      <c r="D35" s="19"/>
      <c r="E35" s="20">
        <v>3200000</v>
      </c>
      <c r="F35" s="21">
        <v>13307878</v>
      </c>
      <c r="G35" s="21"/>
      <c r="H35" s="21"/>
      <c r="I35" s="21">
        <v>173913447</v>
      </c>
      <c r="J35" s="21">
        <v>173913447</v>
      </c>
      <c r="K35" s="21"/>
      <c r="L35" s="21">
        <v>143734190</v>
      </c>
      <c r="M35" s="21"/>
      <c r="N35" s="21">
        <v>143734190</v>
      </c>
      <c r="O35" s="21"/>
      <c r="P35" s="21"/>
      <c r="Q35" s="21"/>
      <c r="R35" s="21"/>
      <c r="S35" s="21"/>
      <c r="T35" s="21"/>
      <c r="U35" s="21"/>
      <c r="V35" s="21"/>
      <c r="W35" s="21">
        <v>317647637</v>
      </c>
      <c r="X35" s="21">
        <v>9980908</v>
      </c>
      <c r="Y35" s="21">
        <v>307666729</v>
      </c>
      <c r="Z35" s="6">
        <v>3082.55</v>
      </c>
      <c r="AA35" s="28">
        <v>13307878</v>
      </c>
    </row>
    <row r="36" spans="1:27" ht="13.5">
      <c r="A36" s="60" t="s">
        <v>62</v>
      </c>
      <c r="B36" s="10"/>
      <c r="C36" s="61">
        <f aca="true" t="shared" si="6" ref="C36:Y36">SUM(C32:C35)</f>
        <v>267061262</v>
      </c>
      <c r="D36" s="61">
        <f>SUM(D32:D35)</f>
        <v>0</v>
      </c>
      <c r="E36" s="62">
        <f t="shared" si="6"/>
        <v>20900001</v>
      </c>
      <c r="F36" s="63">
        <f t="shared" si="6"/>
        <v>31007879</v>
      </c>
      <c r="G36" s="63">
        <f t="shared" si="6"/>
        <v>248915</v>
      </c>
      <c r="H36" s="63">
        <f t="shared" si="6"/>
        <v>5603231</v>
      </c>
      <c r="I36" s="63">
        <f t="shared" si="6"/>
        <v>296283344</v>
      </c>
      <c r="J36" s="63">
        <f t="shared" si="6"/>
        <v>302135490</v>
      </c>
      <c r="K36" s="63">
        <f t="shared" si="6"/>
        <v>506538</v>
      </c>
      <c r="L36" s="63">
        <f t="shared" si="6"/>
        <v>269043082</v>
      </c>
      <c r="M36" s="63">
        <f t="shared" si="6"/>
        <v>968567</v>
      </c>
      <c r="N36" s="63">
        <f t="shared" si="6"/>
        <v>270518187</v>
      </c>
      <c r="O36" s="63">
        <f t="shared" si="6"/>
        <v>0</v>
      </c>
      <c r="P36" s="63">
        <f t="shared" si="6"/>
        <v>0</v>
      </c>
      <c r="Q36" s="63">
        <f t="shared" si="6"/>
        <v>1864382</v>
      </c>
      <c r="R36" s="63">
        <f t="shared" si="6"/>
        <v>1864382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574518059</v>
      </c>
      <c r="X36" s="63">
        <f t="shared" si="6"/>
        <v>23255909</v>
      </c>
      <c r="Y36" s="63">
        <f t="shared" si="6"/>
        <v>551262150</v>
      </c>
      <c r="Z36" s="64">
        <f>+IF(X36&lt;&gt;0,+(Y36/X36)*100,0)</f>
        <v>2370.417557103444</v>
      </c>
      <c r="AA36" s="65">
        <f>SUM(AA32:AA35)</f>
        <v>31007879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702147</v>
      </c>
      <c r="D5" s="16">
        <f>SUM(D6:D8)</f>
        <v>0</v>
      </c>
      <c r="E5" s="17">
        <f t="shared" si="0"/>
        <v>2358300</v>
      </c>
      <c r="F5" s="18">
        <f t="shared" si="0"/>
        <v>2064837</v>
      </c>
      <c r="G5" s="18">
        <f t="shared" si="0"/>
        <v>0</v>
      </c>
      <c r="H5" s="18">
        <f t="shared" si="0"/>
        <v>625</v>
      </c>
      <c r="I5" s="18">
        <f t="shared" si="0"/>
        <v>11000</v>
      </c>
      <c r="J5" s="18">
        <f t="shared" si="0"/>
        <v>11625</v>
      </c>
      <c r="K5" s="18">
        <f t="shared" si="0"/>
        <v>-625</v>
      </c>
      <c r="L5" s="18">
        <f t="shared" si="0"/>
        <v>6800</v>
      </c>
      <c r="M5" s="18">
        <f t="shared" si="0"/>
        <v>314340</v>
      </c>
      <c r="N5" s="18">
        <f t="shared" si="0"/>
        <v>320515</v>
      </c>
      <c r="O5" s="18">
        <f t="shared" si="0"/>
        <v>3990</v>
      </c>
      <c r="P5" s="18">
        <f t="shared" si="0"/>
        <v>0</v>
      </c>
      <c r="Q5" s="18">
        <f t="shared" si="0"/>
        <v>0</v>
      </c>
      <c r="R5" s="18">
        <f t="shared" si="0"/>
        <v>3990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336130</v>
      </c>
      <c r="X5" s="18">
        <f t="shared" si="0"/>
        <v>1548558</v>
      </c>
      <c r="Y5" s="18">
        <f t="shared" si="0"/>
        <v>-1212428</v>
      </c>
      <c r="Z5" s="4">
        <f>+IF(X5&lt;&gt;0,+(Y5/X5)*100,0)</f>
        <v>-78.29399996642037</v>
      </c>
      <c r="AA5" s="16">
        <f>SUM(AA6:AA8)</f>
        <v>2064837</v>
      </c>
    </row>
    <row r="6" spans="1:27" ht="13.5">
      <c r="A6" s="5" t="s">
        <v>32</v>
      </c>
      <c r="B6" s="3"/>
      <c r="C6" s="19">
        <v>181713</v>
      </c>
      <c r="D6" s="19"/>
      <c r="E6" s="20">
        <v>1346300</v>
      </c>
      <c r="F6" s="21">
        <v>1184430</v>
      </c>
      <c r="G6" s="21"/>
      <c r="H6" s="21"/>
      <c r="I6" s="21">
        <v>11000</v>
      </c>
      <c r="J6" s="21">
        <v>11000</v>
      </c>
      <c r="K6" s="21"/>
      <c r="L6" s="21">
        <v>6800</v>
      </c>
      <c r="M6" s="21">
        <v>58500</v>
      </c>
      <c r="N6" s="21">
        <v>65300</v>
      </c>
      <c r="O6" s="21"/>
      <c r="P6" s="21"/>
      <c r="Q6" s="21"/>
      <c r="R6" s="21"/>
      <c r="S6" s="21"/>
      <c r="T6" s="21"/>
      <c r="U6" s="21"/>
      <c r="V6" s="21"/>
      <c r="W6" s="21">
        <v>76300</v>
      </c>
      <c r="X6" s="21">
        <v>888282</v>
      </c>
      <c r="Y6" s="21">
        <v>-811982</v>
      </c>
      <c r="Z6" s="6">
        <v>-91.41</v>
      </c>
      <c r="AA6" s="28">
        <v>1184430</v>
      </c>
    </row>
    <row r="7" spans="1:27" ht="13.5">
      <c r="A7" s="5" t="s">
        <v>33</v>
      </c>
      <c r="B7" s="3"/>
      <c r="C7" s="22">
        <v>520434</v>
      </c>
      <c r="D7" s="22"/>
      <c r="E7" s="23">
        <v>808000</v>
      </c>
      <c r="F7" s="24">
        <v>822171</v>
      </c>
      <c r="G7" s="24"/>
      <c r="H7" s="24"/>
      <c r="I7" s="24"/>
      <c r="J7" s="24"/>
      <c r="K7" s="24"/>
      <c r="L7" s="24"/>
      <c r="M7" s="24">
        <v>255840</v>
      </c>
      <c r="N7" s="24">
        <v>255840</v>
      </c>
      <c r="O7" s="24">
        <v>3990</v>
      </c>
      <c r="P7" s="24"/>
      <c r="Q7" s="24"/>
      <c r="R7" s="24">
        <v>3990</v>
      </c>
      <c r="S7" s="24"/>
      <c r="T7" s="24"/>
      <c r="U7" s="24"/>
      <c r="V7" s="24"/>
      <c r="W7" s="24">
        <v>259830</v>
      </c>
      <c r="X7" s="24">
        <v>616608</v>
      </c>
      <c r="Y7" s="24">
        <v>-356778</v>
      </c>
      <c r="Z7" s="7">
        <v>-57.86</v>
      </c>
      <c r="AA7" s="29">
        <v>822171</v>
      </c>
    </row>
    <row r="8" spans="1:27" ht="13.5">
      <c r="A8" s="5" t="s">
        <v>34</v>
      </c>
      <c r="B8" s="3"/>
      <c r="C8" s="19"/>
      <c r="D8" s="19"/>
      <c r="E8" s="20">
        <v>204000</v>
      </c>
      <c r="F8" s="21">
        <v>58236</v>
      </c>
      <c r="G8" s="21"/>
      <c r="H8" s="21">
        <v>625</v>
      </c>
      <c r="I8" s="21"/>
      <c r="J8" s="21">
        <v>625</v>
      </c>
      <c r="K8" s="21">
        <v>-625</v>
      </c>
      <c r="L8" s="21"/>
      <c r="M8" s="21"/>
      <c r="N8" s="21">
        <v>-625</v>
      </c>
      <c r="O8" s="21"/>
      <c r="P8" s="21"/>
      <c r="Q8" s="21"/>
      <c r="R8" s="21"/>
      <c r="S8" s="21"/>
      <c r="T8" s="21"/>
      <c r="U8" s="21"/>
      <c r="V8" s="21"/>
      <c r="W8" s="21"/>
      <c r="X8" s="21">
        <v>43668</v>
      </c>
      <c r="Y8" s="21">
        <v>-43668</v>
      </c>
      <c r="Z8" s="6">
        <v>-100</v>
      </c>
      <c r="AA8" s="28">
        <v>58236</v>
      </c>
    </row>
    <row r="9" spans="1:27" ht="13.5">
      <c r="A9" s="2" t="s">
        <v>35</v>
      </c>
      <c r="B9" s="3"/>
      <c r="C9" s="16">
        <f aca="true" t="shared" si="1" ref="C9:Y9">SUM(C10:C14)</f>
        <v>4922186</v>
      </c>
      <c r="D9" s="16">
        <f>SUM(D10:D14)</f>
        <v>0</v>
      </c>
      <c r="E9" s="17">
        <f t="shared" si="1"/>
        <v>12705500</v>
      </c>
      <c r="F9" s="18">
        <f t="shared" si="1"/>
        <v>4826541</v>
      </c>
      <c r="G9" s="18">
        <f t="shared" si="1"/>
        <v>0</v>
      </c>
      <c r="H9" s="18">
        <f t="shared" si="1"/>
        <v>2003923</v>
      </c>
      <c r="I9" s="18">
        <f t="shared" si="1"/>
        <v>1331578</v>
      </c>
      <c r="J9" s="18">
        <f t="shared" si="1"/>
        <v>3335501</v>
      </c>
      <c r="K9" s="18">
        <f t="shared" si="1"/>
        <v>1296101</v>
      </c>
      <c r="L9" s="18">
        <f t="shared" si="1"/>
        <v>0</v>
      </c>
      <c r="M9" s="18">
        <f t="shared" si="1"/>
        <v>142739</v>
      </c>
      <c r="N9" s="18">
        <f t="shared" si="1"/>
        <v>1438840</v>
      </c>
      <c r="O9" s="18">
        <f t="shared" si="1"/>
        <v>411689</v>
      </c>
      <c r="P9" s="18">
        <f t="shared" si="1"/>
        <v>209569</v>
      </c>
      <c r="Q9" s="18">
        <f t="shared" si="1"/>
        <v>-4406115</v>
      </c>
      <c r="R9" s="18">
        <f t="shared" si="1"/>
        <v>-3784857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989484</v>
      </c>
      <c r="X9" s="18">
        <f t="shared" si="1"/>
        <v>3619818</v>
      </c>
      <c r="Y9" s="18">
        <f t="shared" si="1"/>
        <v>-2630334</v>
      </c>
      <c r="Z9" s="4">
        <f>+IF(X9&lt;&gt;0,+(Y9/X9)*100,0)</f>
        <v>-72.66481353482412</v>
      </c>
      <c r="AA9" s="30">
        <f>SUM(AA10:AA14)</f>
        <v>4826541</v>
      </c>
    </row>
    <row r="10" spans="1:27" ht="13.5">
      <c r="A10" s="5" t="s">
        <v>36</v>
      </c>
      <c r="B10" s="3"/>
      <c r="C10" s="19">
        <v>8748413</v>
      </c>
      <c r="D10" s="19"/>
      <c r="E10" s="20">
        <v>7280000</v>
      </c>
      <c r="F10" s="21">
        <v>2605004</v>
      </c>
      <c r="G10" s="21"/>
      <c r="H10" s="21">
        <v>121722</v>
      </c>
      <c r="I10" s="21"/>
      <c r="J10" s="21">
        <v>121722</v>
      </c>
      <c r="K10" s="21">
        <v>162296</v>
      </c>
      <c r="L10" s="21"/>
      <c r="M10" s="21">
        <v>142739</v>
      </c>
      <c r="N10" s="21">
        <v>305035</v>
      </c>
      <c r="O10" s="21">
        <v>205214</v>
      </c>
      <c r="P10" s="21">
        <v>209569</v>
      </c>
      <c r="Q10" s="21">
        <v>135549</v>
      </c>
      <c r="R10" s="21">
        <v>550332</v>
      </c>
      <c r="S10" s="21"/>
      <c r="T10" s="21"/>
      <c r="U10" s="21"/>
      <c r="V10" s="21"/>
      <c r="W10" s="21">
        <v>977089</v>
      </c>
      <c r="X10" s="21">
        <v>1953693</v>
      </c>
      <c r="Y10" s="21">
        <v>-976604</v>
      </c>
      <c r="Z10" s="6">
        <v>-49.99</v>
      </c>
      <c r="AA10" s="28">
        <v>2605004</v>
      </c>
    </row>
    <row r="11" spans="1:27" ht="13.5">
      <c r="A11" s="5" t="s">
        <v>37</v>
      </c>
      <c r="B11" s="3"/>
      <c r="C11" s="19">
        <v>-3826227</v>
      </c>
      <c r="D11" s="19"/>
      <c r="E11" s="20">
        <v>5425500</v>
      </c>
      <c r="F11" s="21">
        <v>2221537</v>
      </c>
      <c r="G11" s="21"/>
      <c r="H11" s="21">
        <v>1882201</v>
      </c>
      <c r="I11" s="21">
        <v>1331578</v>
      </c>
      <c r="J11" s="21">
        <v>3213779</v>
      </c>
      <c r="K11" s="21">
        <v>1133805</v>
      </c>
      <c r="L11" s="21"/>
      <c r="M11" s="21"/>
      <c r="N11" s="21">
        <v>1133805</v>
      </c>
      <c r="O11" s="21">
        <v>206475</v>
      </c>
      <c r="P11" s="21"/>
      <c r="Q11" s="21">
        <v>-4541664</v>
      </c>
      <c r="R11" s="21">
        <v>-4335189</v>
      </c>
      <c r="S11" s="21"/>
      <c r="T11" s="21"/>
      <c r="U11" s="21"/>
      <c r="V11" s="21"/>
      <c r="W11" s="21">
        <v>12395</v>
      </c>
      <c r="X11" s="21">
        <v>1666125</v>
      </c>
      <c r="Y11" s="21">
        <v>-1653730</v>
      </c>
      <c r="Z11" s="6">
        <v>-99.26</v>
      </c>
      <c r="AA11" s="28">
        <v>2221537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34804764</v>
      </c>
      <c r="D15" s="16">
        <f>SUM(D16:D18)</f>
        <v>0</v>
      </c>
      <c r="E15" s="17">
        <f t="shared" si="2"/>
        <v>27814275</v>
      </c>
      <c r="F15" s="18">
        <f t="shared" si="2"/>
        <v>31778206</v>
      </c>
      <c r="G15" s="18">
        <f t="shared" si="2"/>
        <v>0</v>
      </c>
      <c r="H15" s="18">
        <f t="shared" si="2"/>
        <v>966765</v>
      </c>
      <c r="I15" s="18">
        <f t="shared" si="2"/>
        <v>19400</v>
      </c>
      <c r="J15" s="18">
        <f t="shared" si="2"/>
        <v>986165</v>
      </c>
      <c r="K15" s="18">
        <f t="shared" si="2"/>
        <v>550025</v>
      </c>
      <c r="L15" s="18">
        <f t="shared" si="2"/>
        <v>1294011</v>
      </c>
      <c r="M15" s="18">
        <f t="shared" si="2"/>
        <v>462734</v>
      </c>
      <c r="N15" s="18">
        <f t="shared" si="2"/>
        <v>2306770</v>
      </c>
      <c r="O15" s="18">
        <f t="shared" si="2"/>
        <v>1781428</v>
      </c>
      <c r="P15" s="18">
        <f t="shared" si="2"/>
        <v>2940640</v>
      </c>
      <c r="Q15" s="18">
        <f t="shared" si="2"/>
        <v>7791816</v>
      </c>
      <c r="R15" s="18">
        <f t="shared" si="2"/>
        <v>12513884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15806819</v>
      </c>
      <c r="X15" s="18">
        <f t="shared" si="2"/>
        <v>23833548</v>
      </c>
      <c r="Y15" s="18">
        <f t="shared" si="2"/>
        <v>-8026729</v>
      </c>
      <c r="Z15" s="4">
        <f>+IF(X15&lt;&gt;0,+(Y15/X15)*100,0)</f>
        <v>-33.67827987675188</v>
      </c>
      <c r="AA15" s="30">
        <f>SUM(AA16:AA18)</f>
        <v>31778206</v>
      </c>
    </row>
    <row r="16" spans="1:27" ht="13.5">
      <c r="A16" s="5" t="s">
        <v>42</v>
      </c>
      <c r="B16" s="3"/>
      <c r="C16" s="19">
        <v>99785</v>
      </c>
      <c r="D16" s="19"/>
      <c r="E16" s="20">
        <v>1200000</v>
      </c>
      <c r="F16" s="21">
        <v>2100173</v>
      </c>
      <c r="G16" s="21"/>
      <c r="H16" s="21"/>
      <c r="I16" s="21"/>
      <c r="J16" s="21"/>
      <c r="K16" s="21"/>
      <c r="L16" s="21"/>
      <c r="M16" s="21">
        <v>88000</v>
      </c>
      <c r="N16" s="21">
        <v>88000</v>
      </c>
      <c r="O16" s="21"/>
      <c r="P16" s="21">
        <v>354078</v>
      </c>
      <c r="Q16" s="21">
        <v>526469</v>
      </c>
      <c r="R16" s="21">
        <v>880547</v>
      </c>
      <c r="S16" s="21"/>
      <c r="T16" s="21"/>
      <c r="U16" s="21"/>
      <c r="V16" s="21"/>
      <c r="W16" s="21">
        <v>968547</v>
      </c>
      <c r="X16" s="21">
        <v>1575117</v>
      </c>
      <c r="Y16" s="21">
        <v>-606570</v>
      </c>
      <c r="Z16" s="6">
        <v>-38.51</v>
      </c>
      <c r="AA16" s="28">
        <v>2100173</v>
      </c>
    </row>
    <row r="17" spans="1:27" ht="13.5">
      <c r="A17" s="5" t="s">
        <v>43</v>
      </c>
      <c r="B17" s="3"/>
      <c r="C17" s="19">
        <v>34704979</v>
      </c>
      <c r="D17" s="19"/>
      <c r="E17" s="20">
        <v>26614275</v>
      </c>
      <c r="F17" s="21">
        <v>29678033</v>
      </c>
      <c r="G17" s="21"/>
      <c r="H17" s="21">
        <v>966765</v>
      </c>
      <c r="I17" s="21">
        <v>19400</v>
      </c>
      <c r="J17" s="21">
        <v>986165</v>
      </c>
      <c r="K17" s="21">
        <v>550025</v>
      </c>
      <c r="L17" s="21">
        <v>1294011</v>
      </c>
      <c r="M17" s="21">
        <v>374734</v>
      </c>
      <c r="N17" s="21">
        <v>2218770</v>
      </c>
      <c r="O17" s="21">
        <v>1781428</v>
      </c>
      <c r="P17" s="21">
        <v>2586562</v>
      </c>
      <c r="Q17" s="21">
        <v>7265347</v>
      </c>
      <c r="R17" s="21">
        <v>11633337</v>
      </c>
      <c r="S17" s="21"/>
      <c r="T17" s="21"/>
      <c r="U17" s="21"/>
      <c r="V17" s="21"/>
      <c r="W17" s="21">
        <v>14838272</v>
      </c>
      <c r="X17" s="21">
        <v>22258431</v>
      </c>
      <c r="Y17" s="21">
        <v>-7420159</v>
      </c>
      <c r="Z17" s="6">
        <v>-33.34</v>
      </c>
      <c r="AA17" s="28">
        <v>29678033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493716</v>
      </c>
      <c r="D19" s="16">
        <f>SUM(D20:D23)</f>
        <v>0</v>
      </c>
      <c r="E19" s="17">
        <f t="shared" si="3"/>
        <v>1300000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719242</v>
      </c>
      <c r="L19" s="18">
        <f t="shared" si="3"/>
        <v>98441</v>
      </c>
      <c r="M19" s="18">
        <f t="shared" si="3"/>
        <v>0</v>
      </c>
      <c r="N19" s="18">
        <f t="shared" si="3"/>
        <v>817683</v>
      </c>
      <c r="O19" s="18">
        <f t="shared" si="3"/>
        <v>0</v>
      </c>
      <c r="P19" s="18">
        <f t="shared" si="3"/>
        <v>0</v>
      </c>
      <c r="Q19" s="18">
        <f t="shared" si="3"/>
        <v>-817682</v>
      </c>
      <c r="R19" s="18">
        <f t="shared" si="3"/>
        <v>-817682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</v>
      </c>
      <c r="X19" s="18">
        <f t="shared" si="3"/>
        <v>0</v>
      </c>
      <c r="Y19" s="18">
        <f t="shared" si="3"/>
        <v>1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>
        <v>1300000</v>
      </c>
      <c r="F20" s="21"/>
      <c r="G20" s="21"/>
      <c r="H20" s="21"/>
      <c r="I20" s="21"/>
      <c r="J20" s="21"/>
      <c r="K20" s="21">
        <v>719242</v>
      </c>
      <c r="L20" s="21">
        <v>98441</v>
      </c>
      <c r="M20" s="21"/>
      <c r="N20" s="21">
        <v>817683</v>
      </c>
      <c r="O20" s="21"/>
      <c r="P20" s="21"/>
      <c r="Q20" s="21">
        <v>-817682</v>
      </c>
      <c r="R20" s="21">
        <v>-817682</v>
      </c>
      <c r="S20" s="21"/>
      <c r="T20" s="21"/>
      <c r="U20" s="21"/>
      <c r="V20" s="21"/>
      <c r="W20" s="21">
        <v>1</v>
      </c>
      <c r="X20" s="21"/>
      <c r="Y20" s="21">
        <v>1</v>
      </c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493716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40922813</v>
      </c>
      <c r="D25" s="50">
        <f>+D5+D9+D15+D19+D24</f>
        <v>0</v>
      </c>
      <c r="E25" s="51">
        <f t="shared" si="4"/>
        <v>44178075</v>
      </c>
      <c r="F25" s="52">
        <f t="shared" si="4"/>
        <v>38669584</v>
      </c>
      <c r="G25" s="52">
        <f t="shared" si="4"/>
        <v>0</v>
      </c>
      <c r="H25" s="52">
        <f t="shared" si="4"/>
        <v>2971313</v>
      </c>
      <c r="I25" s="52">
        <f t="shared" si="4"/>
        <v>1361978</v>
      </c>
      <c r="J25" s="52">
        <f t="shared" si="4"/>
        <v>4333291</v>
      </c>
      <c r="K25" s="52">
        <f t="shared" si="4"/>
        <v>2564743</v>
      </c>
      <c r="L25" s="52">
        <f t="shared" si="4"/>
        <v>1399252</v>
      </c>
      <c r="M25" s="52">
        <f t="shared" si="4"/>
        <v>919813</v>
      </c>
      <c r="N25" s="52">
        <f t="shared" si="4"/>
        <v>4883808</v>
      </c>
      <c r="O25" s="52">
        <f t="shared" si="4"/>
        <v>2197107</v>
      </c>
      <c r="P25" s="52">
        <f t="shared" si="4"/>
        <v>3150209</v>
      </c>
      <c r="Q25" s="52">
        <f t="shared" si="4"/>
        <v>2568019</v>
      </c>
      <c r="R25" s="52">
        <f t="shared" si="4"/>
        <v>7915335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17132434</v>
      </c>
      <c r="X25" s="52">
        <f t="shared" si="4"/>
        <v>29001924</v>
      </c>
      <c r="Y25" s="52">
        <f t="shared" si="4"/>
        <v>-11869490</v>
      </c>
      <c r="Z25" s="53">
        <f>+IF(X25&lt;&gt;0,+(Y25/X25)*100,0)</f>
        <v>-40.926560596462494</v>
      </c>
      <c r="AA25" s="54">
        <f>+AA5+AA9+AA15+AA19+AA24</f>
        <v>38669584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24976438</v>
      </c>
      <c r="D28" s="19"/>
      <c r="E28" s="20">
        <v>29150000</v>
      </c>
      <c r="F28" s="21">
        <v>25675865</v>
      </c>
      <c r="G28" s="21"/>
      <c r="H28" s="21">
        <v>2958293</v>
      </c>
      <c r="I28" s="21">
        <v>1331578</v>
      </c>
      <c r="J28" s="21">
        <v>4289871</v>
      </c>
      <c r="K28" s="21">
        <v>1700146</v>
      </c>
      <c r="L28" s="21"/>
      <c r="M28" s="21">
        <v>290194</v>
      </c>
      <c r="N28" s="21">
        <v>1990340</v>
      </c>
      <c r="O28" s="21">
        <v>919473</v>
      </c>
      <c r="P28" s="21">
        <v>2308046</v>
      </c>
      <c r="Q28" s="21">
        <v>1961788</v>
      </c>
      <c r="R28" s="21">
        <v>5189307</v>
      </c>
      <c r="S28" s="21"/>
      <c r="T28" s="21"/>
      <c r="U28" s="21"/>
      <c r="V28" s="21"/>
      <c r="W28" s="21">
        <v>11469518</v>
      </c>
      <c r="X28" s="21">
        <v>19256805</v>
      </c>
      <c r="Y28" s="21">
        <v>-7787287</v>
      </c>
      <c r="Z28" s="6">
        <v>-40.44</v>
      </c>
      <c r="AA28" s="19">
        <v>25675865</v>
      </c>
    </row>
    <row r="29" spans="1:27" ht="13.5">
      <c r="A29" s="56" t="s">
        <v>55</v>
      </c>
      <c r="B29" s="3"/>
      <c r="C29" s="19">
        <v>117270</v>
      </c>
      <c r="D29" s="19"/>
      <c r="E29" s="20"/>
      <c r="F29" s="21">
        <v>40436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30303</v>
      </c>
      <c r="Y29" s="21">
        <v>-30303</v>
      </c>
      <c r="Z29" s="6">
        <v>-100</v>
      </c>
      <c r="AA29" s="28">
        <v>40436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25093708</v>
      </c>
      <c r="D32" s="25">
        <f>SUM(D28:D31)</f>
        <v>0</v>
      </c>
      <c r="E32" s="26">
        <f t="shared" si="5"/>
        <v>29150000</v>
      </c>
      <c r="F32" s="27">
        <f t="shared" si="5"/>
        <v>25716301</v>
      </c>
      <c r="G32" s="27">
        <f t="shared" si="5"/>
        <v>0</v>
      </c>
      <c r="H32" s="27">
        <f t="shared" si="5"/>
        <v>2958293</v>
      </c>
      <c r="I32" s="27">
        <f t="shared" si="5"/>
        <v>1331578</v>
      </c>
      <c r="J32" s="27">
        <f t="shared" si="5"/>
        <v>4289871</v>
      </c>
      <c r="K32" s="27">
        <f t="shared" si="5"/>
        <v>1700146</v>
      </c>
      <c r="L32" s="27">
        <f t="shared" si="5"/>
        <v>0</v>
      </c>
      <c r="M32" s="27">
        <f t="shared" si="5"/>
        <v>290194</v>
      </c>
      <c r="N32" s="27">
        <f t="shared" si="5"/>
        <v>1990340</v>
      </c>
      <c r="O32" s="27">
        <f t="shared" si="5"/>
        <v>919473</v>
      </c>
      <c r="P32" s="27">
        <f t="shared" si="5"/>
        <v>2308046</v>
      </c>
      <c r="Q32" s="27">
        <f t="shared" si="5"/>
        <v>1961788</v>
      </c>
      <c r="R32" s="27">
        <f t="shared" si="5"/>
        <v>5189307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11469518</v>
      </c>
      <c r="X32" s="27">
        <f t="shared" si="5"/>
        <v>19287108</v>
      </c>
      <c r="Y32" s="27">
        <f t="shared" si="5"/>
        <v>-7817590</v>
      </c>
      <c r="Z32" s="13">
        <f>+IF(X32&lt;&gt;0,+(Y32/X32)*100,0)</f>
        <v>-40.53272268709233</v>
      </c>
      <c r="AA32" s="31">
        <f>SUM(AA28:AA31)</f>
        <v>25716301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14160418</v>
      </c>
      <c r="D35" s="19"/>
      <c r="E35" s="20">
        <v>15028075</v>
      </c>
      <c r="F35" s="21">
        <v>12953283</v>
      </c>
      <c r="G35" s="21"/>
      <c r="H35" s="21">
        <v>13020</v>
      </c>
      <c r="I35" s="21">
        <v>30400</v>
      </c>
      <c r="J35" s="21">
        <v>43420</v>
      </c>
      <c r="K35" s="21">
        <v>864597</v>
      </c>
      <c r="L35" s="21">
        <v>1399252</v>
      </c>
      <c r="M35" s="21">
        <v>629619</v>
      </c>
      <c r="N35" s="21">
        <v>2893468</v>
      </c>
      <c r="O35" s="21">
        <v>1277634</v>
      </c>
      <c r="P35" s="21">
        <v>842163</v>
      </c>
      <c r="Q35" s="21">
        <v>606231</v>
      </c>
      <c r="R35" s="21">
        <v>2726028</v>
      </c>
      <c r="S35" s="21"/>
      <c r="T35" s="21"/>
      <c r="U35" s="21"/>
      <c r="V35" s="21"/>
      <c r="W35" s="21">
        <v>5662916</v>
      </c>
      <c r="X35" s="21">
        <v>9714816</v>
      </c>
      <c r="Y35" s="21">
        <v>-4051900</v>
      </c>
      <c r="Z35" s="6">
        <v>-41.71</v>
      </c>
      <c r="AA35" s="28">
        <v>12953283</v>
      </c>
    </row>
    <row r="36" spans="1:27" ht="13.5">
      <c r="A36" s="60" t="s">
        <v>62</v>
      </c>
      <c r="B36" s="10"/>
      <c r="C36" s="61">
        <f aca="true" t="shared" si="6" ref="C36:Y36">SUM(C32:C35)</f>
        <v>39254126</v>
      </c>
      <c r="D36" s="61">
        <f>SUM(D32:D35)</f>
        <v>0</v>
      </c>
      <c r="E36" s="62">
        <f t="shared" si="6"/>
        <v>44178075</v>
      </c>
      <c r="F36" s="63">
        <f t="shared" si="6"/>
        <v>38669584</v>
      </c>
      <c r="G36" s="63">
        <f t="shared" si="6"/>
        <v>0</v>
      </c>
      <c r="H36" s="63">
        <f t="shared" si="6"/>
        <v>2971313</v>
      </c>
      <c r="I36" s="63">
        <f t="shared" si="6"/>
        <v>1361978</v>
      </c>
      <c r="J36" s="63">
        <f t="shared" si="6"/>
        <v>4333291</v>
      </c>
      <c r="K36" s="63">
        <f t="shared" si="6"/>
        <v>2564743</v>
      </c>
      <c r="L36" s="63">
        <f t="shared" si="6"/>
        <v>1399252</v>
      </c>
      <c r="M36" s="63">
        <f t="shared" si="6"/>
        <v>919813</v>
      </c>
      <c r="N36" s="63">
        <f t="shared" si="6"/>
        <v>4883808</v>
      </c>
      <c r="O36" s="63">
        <f t="shared" si="6"/>
        <v>2197107</v>
      </c>
      <c r="P36" s="63">
        <f t="shared" si="6"/>
        <v>3150209</v>
      </c>
      <c r="Q36" s="63">
        <f t="shared" si="6"/>
        <v>2568019</v>
      </c>
      <c r="R36" s="63">
        <f t="shared" si="6"/>
        <v>7915335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17132434</v>
      </c>
      <c r="X36" s="63">
        <f t="shared" si="6"/>
        <v>29001924</v>
      </c>
      <c r="Y36" s="63">
        <f t="shared" si="6"/>
        <v>-11869490</v>
      </c>
      <c r="Z36" s="64">
        <f>+IF(X36&lt;&gt;0,+(Y36/X36)*100,0)</f>
        <v>-40.926560596462494</v>
      </c>
      <c r="AA36" s="65">
        <f>SUM(AA32:AA35)</f>
        <v>38669584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90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0</v>
      </c>
      <c r="F25" s="52">
        <f t="shared" si="4"/>
        <v>0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0</v>
      </c>
      <c r="X25" s="52">
        <f t="shared" si="4"/>
        <v>0</v>
      </c>
      <c r="Y25" s="52">
        <f t="shared" si="4"/>
        <v>0</v>
      </c>
      <c r="Z25" s="53">
        <f>+IF(X25&lt;&gt;0,+(Y25/X25)*100,0)</f>
        <v>0</v>
      </c>
      <c r="AA25" s="54">
        <f>+AA5+AA9+AA15+AA19+AA24</f>
        <v>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62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0</v>
      </c>
      <c r="F36" s="63">
        <f t="shared" si="6"/>
        <v>0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0</v>
      </c>
      <c r="X36" s="63">
        <f t="shared" si="6"/>
        <v>0</v>
      </c>
      <c r="Y36" s="63">
        <f t="shared" si="6"/>
        <v>0</v>
      </c>
      <c r="Z36" s="64">
        <f>+IF(X36&lt;&gt;0,+(Y36/X36)*100,0)</f>
        <v>0</v>
      </c>
      <c r="AA36" s="65">
        <f>SUM(AA32:AA35)</f>
        <v>0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91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-25432938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-25432938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11664466</v>
      </c>
      <c r="D9" s="16">
        <f>SUM(D10:D14)</f>
        <v>0</v>
      </c>
      <c r="E9" s="17">
        <f t="shared" si="1"/>
        <v>12428650</v>
      </c>
      <c r="F9" s="18">
        <f t="shared" si="1"/>
        <v>17840048</v>
      </c>
      <c r="G9" s="18">
        <f t="shared" si="1"/>
        <v>0</v>
      </c>
      <c r="H9" s="18">
        <f t="shared" si="1"/>
        <v>532821</v>
      </c>
      <c r="I9" s="18">
        <f t="shared" si="1"/>
        <v>435351</v>
      </c>
      <c r="J9" s="18">
        <f t="shared" si="1"/>
        <v>968172</v>
      </c>
      <c r="K9" s="18">
        <f t="shared" si="1"/>
        <v>402273</v>
      </c>
      <c r="L9" s="18">
        <f t="shared" si="1"/>
        <v>2523246</v>
      </c>
      <c r="M9" s="18">
        <f t="shared" si="1"/>
        <v>2135390</v>
      </c>
      <c r="N9" s="18">
        <f t="shared" si="1"/>
        <v>5060909</v>
      </c>
      <c r="O9" s="18">
        <f t="shared" si="1"/>
        <v>0</v>
      </c>
      <c r="P9" s="18">
        <f t="shared" si="1"/>
        <v>1388300</v>
      </c>
      <c r="Q9" s="18">
        <f t="shared" si="1"/>
        <v>765275</v>
      </c>
      <c r="R9" s="18">
        <f t="shared" si="1"/>
        <v>2153575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8182656</v>
      </c>
      <c r="X9" s="18">
        <f t="shared" si="1"/>
        <v>10674339</v>
      </c>
      <c r="Y9" s="18">
        <f t="shared" si="1"/>
        <v>-2491683</v>
      </c>
      <c r="Z9" s="4">
        <f>+IF(X9&lt;&gt;0,+(Y9/X9)*100,0)</f>
        <v>-23.342738131138614</v>
      </c>
      <c r="AA9" s="30">
        <f>SUM(AA10:AA14)</f>
        <v>17840048</v>
      </c>
    </row>
    <row r="10" spans="1:27" ht="13.5">
      <c r="A10" s="5" t="s">
        <v>36</v>
      </c>
      <c r="B10" s="3"/>
      <c r="C10" s="19">
        <v>11663684</v>
      </c>
      <c r="D10" s="19"/>
      <c r="E10" s="20">
        <v>12428650</v>
      </c>
      <c r="F10" s="21">
        <v>15340048</v>
      </c>
      <c r="G10" s="21"/>
      <c r="H10" s="21">
        <v>532821</v>
      </c>
      <c r="I10" s="21">
        <v>435351</v>
      </c>
      <c r="J10" s="21">
        <v>968172</v>
      </c>
      <c r="K10" s="21">
        <v>402273</v>
      </c>
      <c r="L10" s="21">
        <v>1123246</v>
      </c>
      <c r="M10" s="21">
        <v>1434805</v>
      </c>
      <c r="N10" s="21">
        <v>2960324</v>
      </c>
      <c r="O10" s="21"/>
      <c r="P10" s="21">
        <v>1388300</v>
      </c>
      <c r="Q10" s="21">
        <v>365860</v>
      </c>
      <c r="R10" s="21">
        <v>1754160</v>
      </c>
      <c r="S10" s="21"/>
      <c r="T10" s="21"/>
      <c r="U10" s="21"/>
      <c r="V10" s="21"/>
      <c r="W10" s="21">
        <v>5682656</v>
      </c>
      <c r="X10" s="21">
        <v>10049339</v>
      </c>
      <c r="Y10" s="21">
        <v>-4366683</v>
      </c>
      <c r="Z10" s="6">
        <v>-43.45</v>
      </c>
      <c r="AA10" s="28">
        <v>15340048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782</v>
      </c>
      <c r="D12" s="19"/>
      <c r="E12" s="20"/>
      <c r="F12" s="21">
        <v>2500000</v>
      </c>
      <c r="G12" s="21"/>
      <c r="H12" s="21"/>
      <c r="I12" s="21"/>
      <c r="J12" s="21"/>
      <c r="K12" s="21"/>
      <c r="L12" s="21">
        <v>1400000</v>
      </c>
      <c r="M12" s="21">
        <v>700585</v>
      </c>
      <c r="N12" s="21">
        <v>2100585</v>
      </c>
      <c r="O12" s="21"/>
      <c r="P12" s="21"/>
      <c r="Q12" s="21">
        <v>399415</v>
      </c>
      <c r="R12" s="21">
        <v>399415</v>
      </c>
      <c r="S12" s="21"/>
      <c r="T12" s="21"/>
      <c r="U12" s="21"/>
      <c r="V12" s="21"/>
      <c r="W12" s="21">
        <v>2500000</v>
      </c>
      <c r="X12" s="21">
        <v>625000</v>
      </c>
      <c r="Y12" s="21">
        <v>1875000</v>
      </c>
      <c r="Z12" s="6">
        <v>300</v>
      </c>
      <c r="AA12" s="28">
        <v>2500000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14827072</v>
      </c>
      <c r="D15" s="16">
        <f>SUM(D16:D18)</f>
        <v>0</v>
      </c>
      <c r="E15" s="17">
        <f t="shared" si="2"/>
        <v>22849870</v>
      </c>
      <c r="F15" s="18">
        <f t="shared" si="2"/>
        <v>23825745</v>
      </c>
      <c r="G15" s="18">
        <f t="shared" si="2"/>
        <v>0</v>
      </c>
      <c r="H15" s="18">
        <f t="shared" si="2"/>
        <v>679941</v>
      </c>
      <c r="I15" s="18">
        <f t="shared" si="2"/>
        <v>611291</v>
      </c>
      <c r="J15" s="18">
        <f t="shared" si="2"/>
        <v>1291232</v>
      </c>
      <c r="K15" s="18">
        <f t="shared" si="2"/>
        <v>480127</v>
      </c>
      <c r="L15" s="18">
        <f t="shared" si="2"/>
        <v>1416610</v>
      </c>
      <c r="M15" s="18">
        <f t="shared" si="2"/>
        <v>1208601</v>
      </c>
      <c r="N15" s="18">
        <f t="shared" si="2"/>
        <v>3105338</v>
      </c>
      <c r="O15" s="18">
        <f t="shared" si="2"/>
        <v>0</v>
      </c>
      <c r="P15" s="18">
        <f t="shared" si="2"/>
        <v>969125</v>
      </c>
      <c r="Q15" s="18">
        <f t="shared" si="2"/>
        <v>1974823</v>
      </c>
      <c r="R15" s="18">
        <f t="shared" si="2"/>
        <v>2943948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7340518</v>
      </c>
      <c r="X15" s="18">
        <f t="shared" si="2"/>
        <v>17381364</v>
      </c>
      <c r="Y15" s="18">
        <f t="shared" si="2"/>
        <v>-10040846</v>
      </c>
      <c r="Z15" s="4">
        <f>+IF(X15&lt;&gt;0,+(Y15/X15)*100,0)</f>
        <v>-57.76788288882276</v>
      </c>
      <c r="AA15" s="30">
        <f>SUM(AA16:AA18)</f>
        <v>23825745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14827072</v>
      </c>
      <c r="D17" s="19"/>
      <c r="E17" s="20">
        <v>22849870</v>
      </c>
      <c r="F17" s="21">
        <v>23825745</v>
      </c>
      <c r="G17" s="21"/>
      <c r="H17" s="21">
        <v>679941</v>
      </c>
      <c r="I17" s="21">
        <v>611291</v>
      </c>
      <c r="J17" s="21">
        <v>1291232</v>
      </c>
      <c r="K17" s="21">
        <v>480127</v>
      </c>
      <c r="L17" s="21">
        <v>1416610</v>
      </c>
      <c r="M17" s="21">
        <v>1208601</v>
      </c>
      <c r="N17" s="21">
        <v>3105338</v>
      </c>
      <c r="O17" s="21"/>
      <c r="P17" s="21">
        <v>969125</v>
      </c>
      <c r="Q17" s="21">
        <v>1974823</v>
      </c>
      <c r="R17" s="21">
        <v>2943948</v>
      </c>
      <c r="S17" s="21"/>
      <c r="T17" s="21"/>
      <c r="U17" s="21"/>
      <c r="V17" s="21"/>
      <c r="W17" s="21">
        <v>7340518</v>
      </c>
      <c r="X17" s="21">
        <v>17381364</v>
      </c>
      <c r="Y17" s="21">
        <v>-10040846</v>
      </c>
      <c r="Z17" s="6">
        <v>-57.77</v>
      </c>
      <c r="AA17" s="28">
        <v>23825745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5999456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13681</v>
      </c>
      <c r="H19" s="18">
        <f t="shared" si="3"/>
        <v>3775</v>
      </c>
      <c r="I19" s="18">
        <f t="shared" si="3"/>
        <v>0</v>
      </c>
      <c r="J19" s="18">
        <f t="shared" si="3"/>
        <v>17456</v>
      </c>
      <c r="K19" s="18">
        <f t="shared" si="3"/>
        <v>0</v>
      </c>
      <c r="L19" s="18">
        <f t="shared" si="3"/>
        <v>83494</v>
      </c>
      <c r="M19" s="18">
        <f t="shared" si="3"/>
        <v>0</v>
      </c>
      <c r="N19" s="18">
        <f t="shared" si="3"/>
        <v>83494</v>
      </c>
      <c r="O19" s="18">
        <f t="shared" si="3"/>
        <v>0</v>
      </c>
      <c r="P19" s="18">
        <f t="shared" si="3"/>
        <v>289966</v>
      </c>
      <c r="Q19" s="18">
        <f t="shared" si="3"/>
        <v>180272</v>
      </c>
      <c r="R19" s="18">
        <f t="shared" si="3"/>
        <v>470238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571188</v>
      </c>
      <c r="X19" s="18">
        <f t="shared" si="3"/>
        <v>0</v>
      </c>
      <c r="Y19" s="18">
        <f t="shared" si="3"/>
        <v>571188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>
        <v>2511936</v>
      </c>
      <c r="D20" s="19"/>
      <c r="E20" s="20"/>
      <c r="F20" s="21"/>
      <c r="G20" s="21">
        <v>13681</v>
      </c>
      <c r="H20" s="21">
        <v>3775</v>
      </c>
      <c r="I20" s="21"/>
      <c r="J20" s="21">
        <v>17456</v>
      </c>
      <c r="K20" s="21"/>
      <c r="L20" s="21">
        <v>83494</v>
      </c>
      <c r="M20" s="21"/>
      <c r="N20" s="21">
        <v>83494</v>
      </c>
      <c r="O20" s="21"/>
      <c r="P20" s="21">
        <v>289966</v>
      </c>
      <c r="Q20" s="21">
        <v>180272</v>
      </c>
      <c r="R20" s="21">
        <v>470238</v>
      </c>
      <c r="S20" s="21"/>
      <c r="T20" s="21"/>
      <c r="U20" s="21"/>
      <c r="V20" s="21"/>
      <c r="W20" s="21">
        <v>571188</v>
      </c>
      <c r="X20" s="21"/>
      <c r="Y20" s="21">
        <v>571188</v>
      </c>
      <c r="Z20" s="6"/>
      <c r="AA20" s="28"/>
    </row>
    <row r="21" spans="1:27" ht="13.5">
      <c r="A21" s="5" t="s">
        <v>47</v>
      </c>
      <c r="B21" s="3"/>
      <c r="C21" s="19">
        <v>184623</v>
      </c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3302897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7058056</v>
      </c>
      <c r="D25" s="50">
        <f>+D5+D9+D15+D19+D24</f>
        <v>0</v>
      </c>
      <c r="E25" s="51">
        <f t="shared" si="4"/>
        <v>35278520</v>
      </c>
      <c r="F25" s="52">
        <f t="shared" si="4"/>
        <v>41665793</v>
      </c>
      <c r="G25" s="52">
        <f t="shared" si="4"/>
        <v>13681</v>
      </c>
      <c r="H25" s="52">
        <f t="shared" si="4"/>
        <v>1216537</v>
      </c>
      <c r="I25" s="52">
        <f t="shared" si="4"/>
        <v>1046642</v>
      </c>
      <c r="J25" s="52">
        <f t="shared" si="4"/>
        <v>2276860</v>
      </c>
      <c r="K25" s="52">
        <f t="shared" si="4"/>
        <v>882400</v>
      </c>
      <c r="L25" s="52">
        <f t="shared" si="4"/>
        <v>4023350</v>
      </c>
      <c r="M25" s="52">
        <f t="shared" si="4"/>
        <v>3343991</v>
      </c>
      <c r="N25" s="52">
        <f t="shared" si="4"/>
        <v>8249741</v>
      </c>
      <c r="O25" s="52">
        <f t="shared" si="4"/>
        <v>0</v>
      </c>
      <c r="P25" s="52">
        <f t="shared" si="4"/>
        <v>2647391</v>
      </c>
      <c r="Q25" s="52">
        <f t="shared" si="4"/>
        <v>2920370</v>
      </c>
      <c r="R25" s="52">
        <f t="shared" si="4"/>
        <v>5567761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16094362</v>
      </c>
      <c r="X25" s="52">
        <f t="shared" si="4"/>
        <v>28055703</v>
      </c>
      <c r="Y25" s="52">
        <f t="shared" si="4"/>
        <v>-11961341</v>
      </c>
      <c r="Z25" s="53">
        <f>+IF(X25&lt;&gt;0,+(Y25/X25)*100,0)</f>
        <v>-42.63425871025224</v>
      </c>
      <c r="AA25" s="54">
        <f>+AA5+AA9+AA15+AA19+AA24</f>
        <v>41665793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26675379</v>
      </c>
      <c r="D28" s="19"/>
      <c r="E28" s="20">
        <v>35278520</v>
      </c>
      <c r="F28" s="21">
        <v>41665793</v>
      </c>
      <c r="G28" s="21"/>
      <c r="H28" s="21">
        <v>1212762</v>
      </c>
      <c r="I28" s="21">
        <v>1046642</v>
      </c>
      <c r="J28" s="21">
        <v>2259404</v>
      </c>
      <c r="K28" s="21">
        <v>882400</v>
      </c>
      <c r="L28" s="21">
        <v>3939856</v>
      </c>
      <c r="M28" s="21">
        <v>3343991</v>
      </c>
      <c r="N28" s="21">
        <v>8166247</v>
      </c>
      <c r="O28" s="21"/>
      <c r="P28" s="21">
        <v>2357425</v>
      </c>
      <c r="Q28" s="21">
        <v>2740098</v>
      </c>
      <c r="R28" s="21">
        <v>5097523</v>
      </c>
      <c r="S28" s="21"/>
      <c r="T28" s="21"/>
      <c r="U28" s="21"/>
      <c r="V28" s="21"/>
      <c r="W28" s="21">
        <v>15523174</v>
      </c>
      <c r="X28" s="21">
        <v>28055703</v>
      </c>
      <c r="Y28" s="21">
        <v>-12532529</v>
      </c>
      <c r="Z28" s="6">
        <v>-44.67</v>
      </c>
      <c r="AA28" s="19">
        <v>41665793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26675379</v>
      </c>
      <c r="D32" s="25">
        <f>SUM(D28:D31)</f>
        <v>0</v>
      </c>
      <c r="E32" s="26">
        <f t="shared" si="5"/>
        <v>35278520</v>
      </c>
      <c r="F32" s="27">
        <f t="shared" si="5"/>
        <v>41665793</v>
      </c>
      <c r="G32" s="27">
        <f t="shared" si="5"/>
        <v>0</v>
      </c>
      <c r="H32" s="27">
        <f t="shared" si="5"/>
        <v>1212762</v>
      </c>
      <c r="I32" s="27">
        <f t="shared" si="5"/>
        <v>1046642</v>
      </c>
      <c r="J32" s="27">
        <f t="shared" si="5"/>
        <v>2259404</v>
      </c>
      <c r="K32" s="27">
        <f t="shared" si="5"/>
        <v>882400</v>
      </c>
      <c r="L32" s="27">
        <f t="shared" si="5"/>
        <v>3939856</v>
      </c>
      <c r="M32" s="27">
        <f t="shared" si="5"/>
        <v>3343991</v>
      </c>
      <c r="N32" s="27">
        <f t="shared" si="5"/>
        <v>8166247</v>
      </c>
      <c r="O32" s="27">
        <f t="shared" si="5"/>
        <v>0</v>
      </c>
      <c r="P32" s="27">
        <f t="shared" si="5"/>
        <v>2357425</v>
      </c>
      <c r="Q32" s="27">
        <f t="shared" si="5"/>
        <v>2740098</v>
      </c>
      <c r="R32" s="27">
        <f t="shared" si="5"/>
        <v>5097523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15523174</v>
      </c>
      <c r="X32" s="27">
        <f t="shared" si="5"/>
        <v>28055703</v>
      </c>
      <c r="Y32" s="27">
        <f t="shared" si="5"/>
        <v>-12532529</v>
      </c>
      <c r="Z32" s="13">
        <f>+IF(X32&lt;&gt;0,+(Y32/X32)*100,0)</f>
        <v>-44.67016563441665</v>
      </c>
      <c r="AA32" s="31">
        <f>SUM(AA28:AA31)</f>
        <v>41665793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99614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62</v>
      </c>
      <c r="B36" s="10"/>
      <c r="C36" s="61">
        <f aca="true" t="shared" si="6" ref="C36:Y36">SUM(C32:C35)</f>
        <v>26774993</v>
      </c>
      <c r="D36" s="61">
        <f>SUM(D32:D35)</f>
        <v>0</v>
      </c>
      <c r="E36" s="62">
        <f t="shared" si="6"/>
        <v>35278520</v>
      </c>
      <c r="F36" s="63">
        <f t="shared" si="6"/>
        <v>41665793</v>
      </c>
      <c r="G36" s="63">
        <f t="shared" si="6"/>
        <v>0</v>
      </c>
      <c r="H36" s="63">
        <f t="shared" si="6"/>
        <v>1212762</v>
      </c>
      <c r="I36" s="63">
        <f t="shared" si="6"/>
        <v>1046642</v>
      </c>
      <c r="J36" s="63">
        <f t="shared" si="6"/>
        <v>2259404</v>
      </c>
      <c r="K36" s="63">
        <f t="shared" si="6"/>
        <v>882400</v>
      </c>
      <c r="L36" s="63">
        <f t="shared" si="6"/>
        <v>3939856</v>
      </c>
      <c r="M36" s="63">
        <f t="shared" si="6"/>
        <v>3343991</v>
      </c>
      <c r="N36" s="63">
        <f t="shared" si="6"/>
        <v>8166247</v>
      </c>
      <c r="O36" s="63">
        <f t="shared" si="6"/>
        <v>0</v>
      </c>
      <c r="P36" s="63">
        <f t="shared" si="6"/>
        <v>2357425</v>
      </c>
      <c r="Q36" s="63">
        <f t="shared" si="6"/>
        <v>2740098</v>
      </c>
      <c r="R36" s="63">
        <f t="shared" si="6"/>
        <v>5097523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15523174</v>
      </c>
      <c r="X36" s="63">
        <f t="shared" si="6"/>
        <v>28055703</v>
      </c>
      <c r="Y36" s="63">
        <f t="shared" si="6"/>
        <v>-12532529</v>
      </c>
      <c r="Z36" s="64">
        <f>+IF(X36&lt;&gt;0,+(Y36/X36)*100,0)</f>
        <v>-44.67016563441665</v>
      </c>
      <c r="AA36" s="65">
        <f>SUM(AA32:AA35)</f>
        <v>41665793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27728865</v>
      </c>
      <c r="D5" s="16">
        <f>SUM(D6:D8)</f>
        <v>0</v>
      </c>
      <c r="E5" s="17">
        <f t="shared" si="0"/>
        <v>3480350</v>
      </c>
      <c r="F5" s="18">
        <f t="shared" si="0"/>
        <v>3600350</v>
      </c>
      <c r="G5" s="18">
        <f t="shared" si="0"/>
        <v>168847</v>
      </c>
      <c r="H5" s="18">
        <f t="shared" si="0"/>
        <v>0</v>
      </c>
      <c r="I5" s="18">
        <f t="shared" si="0"/>
        <v>19500</v>
      </c>
      <c r="J5" s="18">
        <f t="shared" si="0"/>
        <v>188347</v>
      </c>
      <c r="K5" s="18">
        <f t="shared" si="0"/>
        <v>85900</v>
      </c>
      <c r="L5" s="18">
        <f t="shared" si="0"/>
        <v>93400</v>
      </c>
      <c r="M5" s="18">
        <f t="shared" si="0"/>
        <v>30974</v>
      </c>
      <c r="N5" s="18">
        <f t="shared" si="0"/>
        <v>210274</v>
      </c>
      <c r="O5" s="18">
        <f t="shared" si="0"/>
        <v>71200</v>
      </c>
      <c r="P5" s="18">
        <f t="shared" si="0"/>
        <v>0</v>
      </c>
      <c r="Q5" s="18">
        <f t="shared" si="0"/>
        <v>414375</v>
      </c>
      <c r="R5" s="18">
        <f t="shared" si="0"/>
        <v>485575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884196</v>
      </c>
      <c r="X5" s="18">
        <f t="shared" si="0"/>
        <v>2700263</v>
      </c>
      <c r="Y5" s="18">
        <f t="shared" si="0"/>
        <v>-1816067</v>
      </c>
      <c r="Z5" s="4">
        <f>+IF(X5&lt;&gt;0,+(Y5/X5)*100,0)</f>
        <v>-67.25518958708837</v>
      </c>
      <c r="AA5" s="16">
        <f>SUM(AA6:AA8)</f>
        <v>3600350</v>
      </c>
    </row>
    <row r="6" spans="1:27" ht="13.5">
      <c r="A6" s="5" t="s">
        <v>32</v>
      </c>
      <c r="B6" s="3"/>
      <c r="C6" s="19"/>
      <c r="D6" s="19"/>
      <c r="E6" s="20">
        <v>1920000</v>
      </c>
      <c r="F6" s="21">
        <v>1920000</v>
      </c>
      <c r="G6" s="21">
        <v>25930</v>
      </c>
      <c r="H6" s="21"/>
      <c r="I6" s="21"/>
      <c r="J6" s="21">
        <v>25930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25930</v>
      </c>
      <c r="X6" s="21">
        <v>1440000</v>
      </c>
      <c r="Y6" s="21">
        <v>-1414070</v>
      </c>
      <c r="Z6" s="6">
        <v>-98.2</v>
      </c>
      <c r="AA6" s="28">
        <v>1920000</v>
      </c>
    </row>
    <row r="7" spans="1:27" ht="13.5">
      <c r="A7" s="5" t="s">
        <v>33</v>
      </c>
      <c r="B7" s="3"/>
      <c r="C7" s="22">
        <v>27728865</v>
      </c>
      <c r="D7" s="22"/>
      <c r="E7" s="23">
        <v>1560350</v>
      </c>
      <c r="F7" s="24">
        <v>1680350</v>
      </c>
      <c r="G7" s="24">
        <v>142917</v>
      </c>
      <c r="H7" s="24"/>
      <c r="I7" s="24">
        <v>19500</v>
      </c>
      <c r="J7" s="24">
        <v>162417</v>
      </c>
      <c r="K7" s="24">
        <v>85900</v>
      </c>
      <c r="L7" s="24">
        <v>93400</v>
      </c>
      <c r="M7" s="24">
        <v>30974</v>
      </c>
      <c r="N7" s="24">
        <v>210274</v>
      </c>
      <c r="O7" s="24">
        <v>71200</v>
      </c>
      <c r="P7" s="24"/>
      <c r="Q7" s="24">
        <v>414375</v>
      </c>
      <c r="R7" s="24">
        <v>485575</v>
      </c>
      <c r="S7" s="24"/>
      <c r="T7" s="24"/>
      <c r="U7" s="24"/>
      <c r="V7" s="24"/>
      <c r="W7" s="24">
        <v>858266</v>
      </c>
      <c r="X7" s="24">
        <v>1260263</v>
      </c>
      <c r="Y7" s="24">
        <v>-401997</v>
      </c>
      <c r="Z7" s="7">
        <v>-31.9</v>
      </c>
      <c r="AA7" s="29">
        <v>1680350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193672612</v>
      </c>
      <c r="D9" s="16">
        <f>SUM(D10:D14)</f>
        <v>0</v>
      </c>
      <c r="E9" s="17">
        <f t="shared" si="1"/>
        <v>2543000</v>
      </c>
      <c r="F9" s="18">
        <f t="shared" si="1"/>
        <v>1623000</v>
      </c>
      <c r="G9" s="18">
        <f t="shared" si="1"/>
        <v>0</v>
      </c>
      <c r="H9" s="18">
        <f t="shared" si="1"/>
        <v>59843</v>
      </c>
      <c r="I9" s="18">
        <f t="shared" si="1"/>
        <v>0</v>
      </c>
      <c r="J9" s="18">
        <f t="shared" si="1"/>
        <v>59843</v>
      </c>
      <c r="K9" s="18">
        <f t="shared" si="1"/>
        <v>0</v>
      </c>
      <c r="L9" s="18">
        <f t="shared" si="1"/>
        <v>0</v>
      </c>
      <c r="M9" s="18">
        <f t="shared" si="1"/>
        <v>644791</v>
      </c>
      <c r="N9" s="18">
        <f t="shared" si="1"/>
        <v>644791</v>
      </c>
      <c r="O9" s="18">
        <f t="shared" si="1"/>
        <v>26600</v>
      </c>
      <c r="P9" s="18">
        <f t="shared" si="1"/>
        <v>162800</v>
      </c>
      <c r="Q9" s="18">
        <f t="shared" si="1"/>
        <v>0</v>
      </c>
      <c r="R9" s="18">
        <f t="shared" si="1"/>
        <v>189400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894034</v>
      </c>
      <c r="X9" s="18">
        <f t="shared" si="1"/>
        <v>1217253</v>
      </c>
      <c r="Y9" s="18">
        <f t="shared" si="1"/>
        <v>-323219</v>
      </c>
      <c r="Z9" s="4">
        <f>+IF(X9&lt;&gt;0,+(Y9/X9)*100,0)</f>
        <v>-26.55314877022279</v>
      </c>
      <c r="AA9" s="30">
        <f>SUM(AA10:AA14)</f>
        <v>1623000</v>
      </c>
    </row>
    <row r="10" spans="1:27" ht="13.5">
      <c r="A10" s="5" t="s">
        <v>36</v>
      </c>
      <c r="B10" s="3"/>
      <c r="C10" s="19">
        <v>173535199</v>
      </c>
      <c r="D10" s="19"/>
      <c r="E10" s="20">
        <v>1843000</v>
      </c>
      <c r="F10" s="21">
        <v>295000</v>
      </c>
      <c r="G10" s="21"/>
      <c r="H10" s="21">
        <v>59843</v>
      </c>
      <c r="I10" s="21"/>
      <c r="J10" s="21">
        <v>59843</v>
      </c>
      <c r="K10" s="21"/>
      <c r="L10" s="21"/>
      <c r="M10" s="21">
        <v>644791</v>
      </c>
      <c r="N10" s="21">
        <v>644791</v>
      </c>
      <c r="O10" s="21"/>
      <c r="P10" s="21"/>
      <c r="Q10" s="21"/>
      <c r="R10" s="21"/>
      <c r="S10" s="21"/>
      <c r="T10" s="21"/>
      <c r="U10" s="21"/>
      <c r="V10" s="21"/>
      <c r="W10" s="21">
        <v>704634</v>
      </c>
      <c r="X10" s="21">
        <v>221251</v>
      </c>
      <c r="Y10" s="21">
        <v>483383</v>
      </c>
      <c r="Z10" s="6">
        <v>218.48</v>
      </c>
      <c r="AA10" s="28">
        <v>295000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4403670</v>
      </c>
      <c r="D12" s="19"/>
      <c r="E12" s="20">
        <v>700000</v>
      </c>
      <c r="F12" s="21">
        <v>1328000</v>
      </c>
      <c r="G12" s="21"/>
      <c r="H12" s="21"/>
      <c r="I12" s="21"/>
      <c r="J12" s="21"/>
      <c r="K12" s="21"/>
      <c r="L12" s="21"/>
      <c r="M12" s="21"/>
      <c r="N12" s="21"/>
      <c r="O12" s="21">
        <v>26600</v>
      </c>
      <c r="P12" s="21">
        <v>162800</v>
      </c>
      <c r="Q12" s="21"/>
      <c r="R12" s="21">
        <v>189400</v>
      </c>
      <c r="S12" s="21"/>
      <c r="T12" s="21"/>
      <c r="U12" s="21"/>
      <c r="V12" s="21"/>
      <c r="W12" s="21">
        <v>189400</v>
      </c>
      <c r="X12" s="21">
        <v>996002</v>
      </c>
      <c r="Y12" s="21">
        <v>-806602</v>
      </c>
      <c r="Z12" s="6">
        <v>-80.98</v>
      </c>
      <c r="AA12" s="28">
        <v>1328000</v>
      </c>
    </row>
    <row r="13" spans="1:27" ht="13.5">
      <c r="A13" s="5" t="s">
        <v>39</v>
      </c>
      <c r="B13" s="3"/>
      <c r="C13" s="19">
        <v>15733743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190019964</v>
      </c>
      <c r="D15" s="16">
        <f>SUM(D16:D18)</f>
        <v>0</v>
      </c>
      <c r="E15" s="17">
        <f t="shared" si="2"/>
        <v>37792649</v>
      </c>
      <c r="F15" s="18">
        <f t="shared" si="2"/>
        <v>32793000</v>
      </c>
      <c r="G15" s="18">
        <f t="shared" si="2"/>
        <v>2507491</v>
      </c>
      <c r="H15" s="18">
        <f t="shared" si="2"/>
        <v>4264485</v>
      </c>
      <c r="I15" s="18">
        <f t="shared" si="2"/>
        <v>2297424</v>
      </c>
      <c r="J15" s="18">
        <f t="shared" si="2"/>
        <v>9069400</v>
      </c>
      <c r="K15" s="18">
        <f t="shared" si="2"/>
        <v>533909</v>
      </c>
      <c r="L15" s="18">
        <f t="shared" si="2"/>
        <v>3950249</v>
      </c>
      <c r="M15" s="18">
        <f t="shared" si="2"/>
        <v>2103739</v>
      </c>
      <c r="N15" s="18">
        <f t="shared" si="2"/>
        <v>6587897</v>
      </c>
      <c r="O15" s="18">
        <f t="shared" si="2"/>
        <v>193281</v>
      </c>
      <c r="P15" s="18">
        <f t="shared" si="2"/>
        <v>1870259</v>
      </c>
      <c r="Q15" s="18">
        <f t="shared" si="2"/>
        <v>3023192</v>
      </c>
      <c r="R15" s="18">
        <f t="shared" si="2"/>
        <v>5086732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20744029</v>
      </c>
      <c r="X15" s="18">
        <f t="shared" si="2"/>
        <v>24594741</v>
      </c>
      <c r="Y15" s="18">
        <f t="shared" si="2"/>
        <v>-3850712</v>
      </c>
      <c r="Z15" s="4">
        <f>+IF(X15&lt;&gt;0,+(Y15/X15)*100,0)</f>
        <v>-15.65664789883333</v>
      </c>
      <c r="AA15" s="30">
        <f>SUM(AA16:AA18)</f>
        <v>32793000</v>
      </c>
    </row>
    <row r="16" spans="1:27" ht="13.5">
      <c r="A16" s="5" t="s">
        <v>42</v>
      </c>
      <c r="B16" s="3"/>
      <c r="C16" s="19">
        <v>154570657</v>
      </c>
      <c r="D16" s="19"/>
      <c r="E16" s="20"/>
      <c r="F16" s="21"/>
      <c r="G16" s="21"/>
      <c r="H16" s="21"/>
      <c r="I16" s="21">
        <v>513808</v>
      </c>
      <c r="J16" s="21">
        <v>513808</v>
      </c>
      <c r="K16" s="21">
        <v>49000</v>
      </c>
      <c r="L16" s="21">
        <v>172000</v>
      </c>
      <c r="M16" s="21"/>
      <c r="N16" s="21">
        <v>221000</v>
      </c>
      <c r="O16" s="21">
        <v>193281</v>
      </c>
      <c r="P16" s="21"/>
      <c r="Q16" s="21"/>
      <c r="R16" s="21">
        <v>193281</v>
      </c>
      <c r="S16" s="21"/>
      <c r="T16" s="21"/>
      <c r="U16" s="21"/>
      <c r="V16" s="21"/>
      <c r="W16" s="21">
        <v>928089</v>
      </c>
      <c r="X16" s="21"/>
      <c r="Y16" s="21">
        <v>928089</v>
      </c>
      <c r="Z16" s="6"/>
      <c r="AA16" s="28"/>
    </row>
    <row r="17" spans="1:27" ht="13.5">
      <c r="A17" s="5" t="s">
        <v>43</v>
      </c>
      <c r="B17" s="3"/>
      <c r="C17" s="19">
        <v>35449307</v>
      </c>
      <c r="D17" s="19"/>
      <c r="E17" s="20">
        <v>37792649</v>
      </c>
      <c r="F17" s="21">
        <v>32793000</v>
      </c>
      <c r="G17" s="21">
        <v>2507491</v>
      </c>
      <c r="H17" s="21">
        <v>4264485</v>
      </c>
      <c r="I17" s="21">
        <v>1783616</v>
      </c>
      <c r="J17" s="21">
        <v>8555592</v>
      </c>
      <c r="K17" s="21">
        <v>484909</v>
      </c>
      <c r="L17" s="21">
        <v>3778249</v>
      </c>
      <c r="M17" s="21">
        <v>2103739</v>
      </c>
      <c r="N17" s="21">
        <v>6366897</v>
      </c>
      <c r="O17" s="21"/>
      <c r="P17" s="21">
        <v>1870259</v>
      </c>
      <c r="Q17" s="21">
        <v>3023192</v>
      </c>
      <c r="R17" s="21">
        <v>4893451</v>
      </c>
      <c r="S17" s="21"/>
      <c r="T17" s="21"/>
      <c r="U17" s="21"/>
      <c r="V17" s="21"/>
      <c r="W17" s="21">
        <v>19815940</v>
      </c>
      <c r="X17" s="21">
        <v>24594741</v>
      </c>
      <c r="Y17" s="21">
        <v>-4778801</v>
      </c>
      <c r="Z17" s="6">
        <v>-19.43</v>
      </c>
      <c r="AA17" s="28">
        <v>32793000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21437575</v>
      </c>
      <c r="D19" s="16">
        <f>SUM(D20:D23)</f>
        <v>0</v>
      </c>
      <c r="E19" s="17">
        <f t="shared" si="3"/>
        <v>8250000</v>
      </c>
      <c r="F19" s="18">
        <f t="shared" si="3"/>
        <v>8250000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6187500</v>
      </c>
      <c r="Y19" s="18">
        <f t="shared" si="3"/>
        <v>-6187500</v>
      </c>
      <c r="Z19" s="4">
        <f>+IF(X19&lt;&gt;0,+(Y19/X19)*100,0)</f>
        <v>-100</v>
      </c>
      <c r="AA19" s="30">
        <f>SUM(AA20:AA23)</f>
        <v>8250000</v>
      </c>
    </row>
    <row r="20" spans="1:27" ht="13.5">
      <c r="A20" s="5" t="s">
        <v>46</v>
      </c>
      <c r="B20" s="3"/>
      <c r="C20" s="19"/>
      <c r="D20" s="19"/>
      <c r="E20" s="20">
        <v>8000000</v>
      </c>
      <c r="F20" s="21">
        <v>8000000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5999999</v>
      </c>
      <c r="Y20" s="21">
        <v>-5999999</v>
      </c>
      <c r="Z20" s="6">
        <v>-100</v>
      </c>
      <c r="AA20" s="28">
        <v>8000000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>
        <v>10336064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11101511</v>
      </c>
      <c r="D23" s="19"/>
      <c r="E23" s="20">
        <v>250000</v>
      </c>
      <c r="F23" s="21">
        <v>250000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187501</v>
      </c>
      <c r="Y23" s="21">
        <v>-187501</v>
      </c>
      <c r="Z23" s="6">
        <v>-100</v>
      </c>
      <c r="AA23" s="28">
        <v>250000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432859016</v>
      </c>
      <c r="D25" s="50">
        <f>+D5+D9+D15+D19+D24</f>
        <v>0</v>
      </c>
      <c r="E25" s="51">
        <f t="shared" si="4"/>
        <v>52065999</v>
      </c>
      <c r="F25" s="52">
        <f t="shared" si="4"/>
        <v>46266350</v>
      </c>
      <c r="G25" s="52">
        <f t="shared" si="4"/>
        <v>2676338</v>
      </c>
      <c r="H25" s="52">
        <f t="shared" si="4"/>
        <v>4324328</v>
      </c>
      <c r="I25" s="52">
        <f t="shared" si="4"/>
        <v>2316924</v>
      </c>
      <c r="J25" s="52">
        <f t="shared" si="4"/>
        <v>9317590</v>
      </c>
      <c r="K25" s="52">
        <f t="shared" si="4"/>
        <v>619809</v>
      </c>
      <c r="L25" s="52">
        <f t="shared" si="4"/>
        <v>4043649</v>
      </c>
      <c r="M25" s="52">
        <f t="shared" si="4"/>
        <v>2779504</v>
      </c>
      <c r="N25" s="52">
        <f t="shared" si="4"/>
        <v>7442962</v>
      </c>
      <c r="O25" s="52">
        <f t="shared" si="4"/>
        <v>291081</v>
      </c>
      <c r="P25" s="52">
        <f t="shared" si="4"/>
        <v>2033059</v>
      </c>
      <c r="Q25" s="52">
        <f t="shared" si="4"/>
        <v>3437567</v>
      </c>
      <c r="R25" s="52">
        <f t="shared" si="4"/>
        <v>5761707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22522259</v>
      </c>
      <c r="X25" s="52">
        <f t="shared" si="4"/>
        <v>34699757</v>
      </c>
      <c r="Y25" s="52">
        <f t="shared" si="4"/>
        <v>-12177498</v>
      </c>
      <c r="Z25" s="53">
        <f>+IF(X25&lt;&gt;0,+(Y25/X25)*100,0)</f>
        <v>-35.09389993710907</v>
      </c>
      <c r="AA25" s="54">
        <f>+AA5+AA9+AA15+AA19+AA24</f>
        <v>46266350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34488114</v>
      </c>
      <c r="D28" s="19"/>
      <c r="E28" s="20">
        <v>29072649</v>
      </c>
      <c r="F28" s="21">
        <v>39073000</v>
      </c>
      <c r="G28" s="21">
        <v>2507491</v>
      </c>
      <c r="H28" s="21">
        <v>4264485</v>
      </c>
      <c r="I28" s="21">
        <v>1783616</v>
      </c>
      <c r="J28" s="21">
        <v>8555592</v>
      </c>
      <c r="K28" s="21">
        <v>484909</v>
      </c>
      <c r="L28" s="21">
        <v>3778249</v>
      </c>
      <c r="M28" s="21">
        <v>2103739</v>
      </c>
      <c r="N28" s="21">
        <v>6366897</v>
      </c>
      <c r="O28" s="21"/>
      <c r="P28" s="21">
        <v>1870259</v>
      </c>
      <c r="Q28" s="21">
        <v>3023192</v>
      </c>
      <c r="R28" s="21">
        <v>4893451</v>
      </c>
      <c r="S28" s="21"/>
      <c r="T28" s="21"/>
      <c r="U28" s="21"/>
      <c r="V28" s="21"/>
      <c r="W28" s="21">
        <v>19815940</v>
      </c>
      <c r="X28" s="21">
        <v>29304739</v>
      </c>
      <c r="Y28" s="21">
        <v>-9488799</v>
      </c>
      <c r="Z28" s="6">
        <v>-32.38</v>
      </c>
      <c r="AA28" s="19">
        <v>39073000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34488114</v>
      </c>
      <c r="D32" s="25">
        <f>SUM(D28:D31)</f>
        <v>0</v>
      </c>
      <c r="E32" s="26">
        <f t="shared" si="5"/>
        <v>29072649</v>
      </c>
      <c r="F32" s="27">
        <f t="shared" si="5"/>
        <v>39073000</v>
      </c>
      <c r="G32" s="27">
        <f t="shared" si="5"/>
        <v>2507491</v>
      </c>
      <c r="H32" s="27">
        <f t="shared" si="5"/>
        <v>4264485</v>
      </c>
      <c r="I32" s="27">
        <f t="shared" si="5"/>
        <v>1783616</v>
      </c>
      <c r="J32" s="27">
        <f t="shared" si="5"/>
        <v>8555592</v>
      </c>
      <c r="K32" s="27">
        <f t="shared" si="5"/>
        <v>484909</v>
      </c>
      <c r="L32" s="27">
        <f t="shared" si="5"/>
        <v>3778249</v>
      </c>
      <c r="M32" s="27">
        <f t="shared" si="5"/>
        <v>2103739</v>
      </c>
      <c r="N32" s="27">
        <f t="shared" si="5"/>
        <v>6366897</v>
      </c>
      <c r="O32" s="27">
        <f t="shared" si="5"/>
        <v>0</v>
      </c>
      <c r="P32" s="27">
        <f t="shared" si="5"/>
        <v>1870259</v>
      </c>
      <c r="Q32" s="27">
        <f t="shared" si="5"/>
        <v>3023192</v>
      </c>
      <c r="R32" s="27">
        <f t="shared" si="5"/>
        <v>4893451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19815940</v>
      </c>
      <c r="X32" s="27">
        <f t="shared" si="5"/>
        <v>29304739</v>
      </c>
      <c r="Y32" s="27">
        <f t="shared" si="5"/>
        <v>-9488799</v>
      </c>
      <c r="Z32" s="13">
        <f>+IF(X32&lt;&gt;0,+(Y32/X32)*100,0)</f>
        <v>-32.37974240275609</v>
      </c>
      <c r="AA32" s="31">
        <f>SUM(AA28:AA31)</f>
        <v>39073000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>
        <v>4350000</v>
      </c>
      <c r="F34" s="21">
        <v>4350000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3262503</v>
      </c>
      <c r="Y34" s="21">
        <v>-3262503</v>
      </c>
      <c r="Z34" s="6">
        <v>-100</v>
      </c>
      <c r="AA34" s="28">
        <v>4350000</v>
      </c>
    </row>
    <row r="35" spans="1:27" ht="13.5">
      <c r="A35" s="59" t="s">
        <v>61</v>
      </c>
      <c r="B35" s="3"/>
      <c r="C35" s="19">
        <v>383653311</v>
      </c>
      <c r="D35" s="19"/>
      <c r="E35" s="20">
        <v>4843350</v>
      </c>
      <c r="F35" s="21">
        <v>2043350</v>
      </c>
      <c r="G35" s="21">
        <v>168847</v>
      </c>
      <c r="H35" s="21">
        <v>59843</v>
      </c>
      <c r="I35" s="21">
        <v>513808</v>
      </c>
      <c r="J35" s="21">
        <v>742498</v>
      </c>
      <c r="K35" s="21">
        <v>134900</v>
      </c>
      <c r="L35" s="21">
        <v>265400</v>
      </c>
      <c r="M35" s="21">
        <v>675765</v>
      </c>
      <c r="N35" s="21">
        <v>1076065</v>
      </c>
      <c r="O35" s="21">
        <v>291081</v>
      </c>
      <c r="P35" s="21">
        <v>162800</v>
      </c>
      <c r="Q35" s="21">
        <v>414375</v>
      </c>
      <c r="R35" s="21">
        <v>868256</v>
      </c>
      <c r="S35" s="21"/>
      <c r="T35" s="21"/>
      <c r="U35" s="21"/>
      <c r="V35" s="21"/>
      <c r="W35" s="21">
        <v>2686819</v>
      </c>
      <c r="X35" s="21">
        <v>1532516</v>
      </c>
      <c r="Y35" s="21">
        <v>1154303</v>
      </c>
      <c r="Z35" s="6">
        <v>75.32</v>
      </c>
      <c r="AA35" s="28">
        <v>2043350</v>
      </c>
    </row>
    <row r="36" spans="1:27" ht="13.5">
      <c r="A36" s="60" t="s">
        <v>62</v>
      </c>
      <c r="B36" s="10"/>
      <c r="C36" s="61">
        <f aca="true" t="shared" si="6" ref="C36:Y36">SUM(C32:C35)</f>
        <v>418141425</v>
      </c>
      <c r="D36" s="61">
        <f>SUM(D32:D35)</f>
        <v>0</v>
      </c>
      <c r="E36" s="62">
        <f t="shared" si="6"/>
        <v>38265999</v>
      </c>
      <c r="F36" s="63">
        <f t="shared" si="6"/>
        <v>45466350</v>
      </c>
      <c r="G36" s="63">
        <f t="shared" si="6"/>
        <v>2676338</v>
      </c>
      <c r="H36" s="63">
        <f t="shared" si="6"/>
        <v>4324328</v>
      </c>
      <c r="I36" s="63">
        <f t="shared" si="6"/>
        <v>2297424</v>
      </c>
      <c r="J36" s="63">
        <f t="shared" si="6"/>
        <v>9298090</v>
      </c>
      <c r="K36" s="63">
        <f t="shared" si="6"/>
        <v>619809</v>
      </c>
      <c r="L36" s="63">
        <f t="shared" si="6"/>
        <v>4043649</v>
      </c>
      <c r="M36" s="63">
        <f t="shared" si="6"/>
        <v>2779504</v>
      </c>
      <c r="N36" s="63">
        <f t="shared" si="6"/>
        <v>7442962</v>
      </c>
      <c r="O36" s="63">
        <f t="shared" si="6"/>
        <v>291081</v>
      </c>
      <c r="P36" s="63">
        <f t="shared" si="6"/>
        <v>2033059</v>
      </c>
      <c r="Q36" s="63">
        <f t="shared" si="6"/>
        <v>3437567</v>
      </c>
      <c r="R36" s="63">
        <f t="shared" si="6"/>
        <v>5761707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22502759</v>
      </c>
      <c r="X36" s="63">
        <f t="shared" si="6"/>
        <v>34099758</v>
      </c>
      <c r="Y36" s="63">
        <f t="shared" si="6"/>
        <v>-11596999</v>
      </c>
      <c r="Z36" s="64">
        <f>+IF(X36&lt;&gt;0,+(Y36/X36)*100,0)</f>
        <v>-34.009036075857196</v>
      </c>
      <c r="AA36" s="65">
        <f>SUM(AA32:AA35)</f>
        <v>45466350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93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720484</v>
      </c>
      <c r="D5" s="16">
        <f>SUM(D6:D8)</f>
        <v>0</v>
      </c>
      <c r="E5" s="17">
        <f t="shared" si="0"/>
        <v>11050000</v>
      </c>
      <c r="F5" s="18">
        <f t="shared" si="0"/>
        <v>8844493</v>
      </c>
      <c r="G5" s="18">
        <f t="shared" si="0"/>
        <v>1036000</v>
      </c>
      <c r="H5" s="18">
        <f t="shared" si="0"/>
        <v>587920</v>
      </c>
      <c r="I5" s="18">
        <f t="shared" si="0"/>
        <v>0</v>
      </c>
      <c r="J5" s="18">
        <f t="shared" si="0"/>
        <v>1623920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66246</v>
      </c>
      <c r="P5" s="18">
        <f t="shared" si="0"/>
        <v>0</v>
      </c>
      <c r="Q5" s="18">
        <f t="shared" si="0"/>
        <v>0</v>
      </c>
      <c r="R5" s="18">
        <f t="shared" si="0"/>
        <v>66246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1690166</v>
      </c>
      <c r="X5" s="18">
        <f t="shared" si="0"/>
        <v>6633370</v>
      </c>
      <c r="Y5" s="18">
        <f t="shared" si="0"/>
        <v>-4943204</v>
      </c>
      <c r="Z5" s="4">
        <f>+IF(X5&lt;&gt;0,+(Y5/X5)*100,0)</f>
        <v>-74.52025139559531</v>
      </c>
      <c r="AA5" s="16">
        <f>SUM(AA6:AA8)</f>
        <v>8844493</v>
      </c>
    </row>
    <row r="6" spans="1:27" ht="13.5">
      <c r="A6" s="5" t="s">
        <v>32</v>
      </c>
      <c r="B6" s="3"/>
      <c r="C6" s="19"/>
      <c r="D6" s="19"/>
      <c r="E6" s="20">
        <v>200000</v>
      </c>
      <c r="F6" s="21">
        <v>200000</v>
      </c>
      <c r="G6" s="21">
        <v>180000</v>
      </c>
      <c r="H6" s="21"/>
      <c r="I6" s="21"/>
      <c r="J6" s="21">
        <v>180000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180000</v>
      </c>
      <c r="X6" s="21">
        <v>149999</v>
      </c>
      <c r="Y6" s="21">
        <v>30001</v>
      </c>
      <c r="Z6" s="6">
        <v>20</v>
      </c>
      <c r="AA6" s="28">
        <v>200000</v>
      </c>
    </row>
    <row r="7" spans="1:27" ht="13.5">
      <c r="A7" s="5" t="s">
        <v>33</v>
      </c>
      <c r="B7" s="3"/>
      <c r="C7" s="22">
        <v>474957</v>
      </c>
      <c r="D7" s="22"/>
      <c r="E7" s="23">
        <v>10850000</v>
      </c>
      <c r="F7" s="24">
        <v>8644493</v>
      </c>
      <c r="G7" s="24">
        <v>856000</v>
      </c>
      <c r="H7" s="24">
        <v>587920</v>
      </c>
      <c r="I7" s="24"/>
      <c r="J7" s="24">
        <v>1443920</v>
      </c>
      <c r="K7" s="24"/>
      <c r="L7" s="24"/>
      <c r="M7" s="24"/>
      <c r="N7" s="24"/>
      <c r="O7" s="24">
        <v>66246</v>
      </c>
      <c r="P7" s="24"/>
      <c r="Q7" s="24"/>
      <c r="R7" s="24">
        <v>66246</v>
      </c>
      <c r="S7" s="24"/>
      <c r="T7" s="24"/>
      <c r="U7" s="24"/>
      <c r="V7" s="24"/>
      <c r="W7" s="24">
        <v>1510166</v>
      </c>
      <c r="X7" s="24">
        <v>6483371</v>
      </c>
      <c r="Y7" s="24">
        <v>-4973205</v>
      </c>
      <c r="Z7" s="7">
        <v>-76.71</v>
      </c>
      <c r="AA7" s="29">
        <v>8644493</v>
      </c>
    </row>
    <row r="8" spans="1:27" ht="13.5">
      <c r="A8" s="5" t="s">
        <v>34</v>
      </c>
      <c r="B8" s="3"/>
      <c r="C8" s="19">
        <v>245527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33965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>
        <v>94391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>
        <v>-234452</v>
      </c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174026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29062116</v>
      </c>
      <c r="F15" s="18">
        <f t="shared" si="2"/>
        <v>29062116</v>
      </c>
      <c r="G15" s="18">
        <f t="shared" si="2"/>
        <v>8832243</v>
      </c>
      <c r="H15" s="18">
        <f t="shared" si="2"/>
        <v>1059667</v>
      </c>
      <c r="I15" s="18">
        <f t="shared" si="2"/>
        <v>612050</v>
      </c>
      <c r="J15" s="18">
        <f t="shared" si="2"/>
        <v>10503960</v>
      </c>
      <c r="K15" s="18">
        <f t="shared" si="2"/>
        <v>0</v>
      </c>
      <c r="L15" s="18">
        <f t="shared" si="2"/>
        <v>1606499</v>
      </c>
      <c r="M15" s="18">
        <f t="shared" si="2"/>
        <v>4100414</v>
      </c>
      <c r="N15" s="18">
        <f t="shared" si="2"/>
        <v>5706913</v>
      </c>
      <c r="O15" s="18">
        <f t="shared" si="2"/>
        <v>0</v>
      </c>
      <c r="P15" s="18">
        <f t="shared" si="2"/>
        <v>0</v>
      </c>
      <c r="Q15" s="18">
        <f t="shared" si="2"/>
        <v>3309020</v>
      </c>
      <c r="R15" s="18">
        <f t="shared" si="2"/>
        <v>3309020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19519893</v>
      </c>
      <c r="X15" s="18">
        <f t="shared" si="2"/>
        <v>21796578</v>
      </c>
      <c r="Y15" s="18">
        <f t="shared" si="2"/>
        <v>-2276685</v>
      </c>
      <c r="Z15" s="4">
        <f>+IF(X15&lt;&gt;0,+(Y15/X15)*100,0)</f>
        <v>-10.445148775188471</v>
      </c>
      <c r="AA15" s="30">
        <f>SUM(AA16:AA18)</f>
        <v>29062116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29062116</v>
      </c>
      <c r="F17" s="21">
        <v>29062116</v>
      </c>
      <c r="G17" s="21">
        <v>8832243</v>
      </c>
      <c r="H17" s="21">
        <v>1059667</v>
      </c>
      <c r="I17" s="21">
        <v>612050</v>
      </c>
      <c r="J17" s="21">
        <v>10503960</v>
      </c>
      <c r="K17" s="21"/>
      <c r="L17" s="21">
        <v>1606499</v>
      </c>
      <c r="M17" s="21">
        <v>4100414</v>
      </c>
      <c r="N17" s="21">
        <v>5706913</v>
      </c>
      <c r="O17" s="21"/>
      <c r="P17" s="21"/>
      <c r="Q17" s="21">
        <v>3309020</v>
      </c>
      <c r="R17" s="21">
        <v>3309020</v>
      </c>
      <c r="S17" s="21"/>
      <c r="T17" s="21"/>
      <c r="U17" s="21"/>
      <c r="V17" s="21"/>
      <c r="W17" s="21">
        <v>19519893</v>
      </c>
      <c r="X17" s="21">
        <v>21796578</v>
      </c>
      <c r="Y17" s="21">
        <v>-2276685</v>
      </c>
      <c r="Z17" s="6">
        <v>-10.45</v>
      </c>
      <c r="AA17" s="28">
        <v>29062116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983127</v>
      </c>
      <c r="N19" s="18">
        <f t="shared" si="3"/>
        <v>983127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983127</v>
      </c>
      <c r="X19" s="18">
        <f t="shared" si="3"/>
        <v>0</v>
      </c>
      <c r="Y19" s="18">
        <f t="shared" si="3"/>
        <v>983127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>
        <v>983127</v>
      </c>
      <c r="N20" s="21">
        <v>983127</v>
      </c>
      <c r="O20" s="21"/>
      <c r="P20" s="21"/>
      <c r="Q20" s="21"/>
      <c r="R20" s="21"/>
      <c r="S20" s="21"/>
      <c r="T20" s="21"/>
      <c r="U20" s="21"/>
      <c r="V20" s="21"/>
      <c r="W20" s="21">
        <v>983127</v>
      </c>
      <c r="X20" s="21"/>
      <c r="Y20" s="21">
        <v>983127</v>
      </c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754449</v>
      </c>
      <c r="D25" s="50">
        <f>+D5+D9+D15+D19+D24</f>
        <v>0</v>
      </c>
      <c r="E25" s="51">
        <f t="shared" si="4"/>
        <v>40112116</v>
      </c>
      <c r="F25" s="52">
        <f t="shared" si="4"/>
        <v>37906609</v>
      </c>
      <c r="G25" s="52">
        <f t="shared" si="4"/>
        <v>9868243</v>
      </c>
      <c r="H25" s="52">
        <f t="shared" si="4"/>
        <v>1647587</v>
      </c>
      <c r="I25" s="52">
        <f t="shared" si="4"/>
        <v>612050</v>
      </c>
      <c r="J25" s="52">
        <f t="shared" si="4"/>
        <v>12127880</v>
      </c>
      <c r="K25" s="52">
        <f t="shared" si="4"/>
        <v>0</v>
      </c>
      <c r="L25" s="52">
        <f t="shared" si="4"/>
        <v>1606499</v>
      </c>
      <c r="M25" s="52">
        <f t="shared" si="4"/>
        <v>5083541</v>
      </c>
      <c r="N25" s="52">
        <f t="shared" si="4"/>
        <v>6690040</v>
      </c>
      <c r="O25" s="52">
        <f t="shared" si="4"/>
        <v>66246</v>
      </c>
      <c r="P25" s="52">
        <f t="shared" si="4"/>
        <v>0</v>
      </c>
      <c r="Q25" s="52">
        <f t="shared" si="4"/>
        <v>3309020</v>
      </c>
      <c r="R25" s="52">
        <f t="shared" si="4"/>
        <v>3375266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22193186</v>
      </c>
      <c r="X25" s="52">
        <f t="shared" si="4"/>
        <v>28429948</v>
      </c>
      <c r="Y25" s="52">
        <f t="shared" si="4"/>
        <v>-6236762</v>
      </c>
      <c r="Z25" s="53">
        <f>+IF(X25&lt;&gt;0,+(Y25/X25)*100,0)</f>
        <v>-21.937296543771378</v>
      </c>
      <c r="AA25" s="54">
        <f>+AA5+AA9+AA15+AA19+AA24</f>
        <v>37906609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-234652</v>
      </c>
      <c r="D28" s="19"/>
      <c r="E28" s="20">
        <v>18340778</v>
      </c>
      <c r="F28" s="21">
        <v>18340778</v>
      </c>
      <c r="G28" s="21">
        <v>8116577</v>
      </c>
      <c r="H28" s="21"/>
      <c r="I28" s="21">
        <v>308750</v>
      </c>
      <c r="J28" s="21">
        <v>8425327</v>
      </c>
      <c r="K28" s="21"/>
      <c r="L28" s="21">
        <v>844571</v>
      </c>
      <c r="M28" s="21">
        <v>3470999</v>
      </c>
      <c r="N28" s="21">
        <v>4315570</v>
      </c>
      <c r="O28" s="21"/>
      <c r="P28" s="21"/>
      <c r="Q28" s="21">
        <v>1358796</v>
      </c>
      <c r="R28" s="21">
        <v>1358796</v>
      </c>
      <c r="S28" s="21"/>
      <c r="T28" s="21"/>
      <c r="U28" s="21"/>
      <c r="V28" s="21"/>
      <c r="W28" s="21">
        <v>14099693</v>
      </c>
      <c r="X28" s="21">
        <v>13755578</v>
      </c>
      <c r="Y28" s="21">
        <v>344115</v>
      </c>
      <c r="Z28" s="6">
        <v>2.5</v>
      </c>
      <c r="AA28" s="19">
        <v>18340778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-234652</v>
      </c>
      <c r="D32" s="25">
        <f>SUM(D28:D31)</f>
        <v>0</v>
      </c>
      <c r="E32" s="26">
        <f t="shared" si="5"/>
        <v>18340778</v>
      </c>
      <c r="F32" s="27">
        <f t="shared" si="5"/>
        <v>18340778</v>
      </c>
      <c r="G32" s="27">
        <f t="shared" si="5"/>
        <v>8116577</v>
      </c>
      <c r="H32" s="27">
        <f t="shared" si="5"/>
        <v>0</v>
      </c>
      <c r="I32" s="27">
        <f t="shared" si="5"/>
        <v>308750</v>
      </c>
      <c r="J32" s="27">
        <f t="shared" si="5"/>
        <v>8425327</v>
      </c>
      <c r="K32" s="27">
        <f t="shared" si="5"/>
        <v>0</v>
      </c>
      <c r="L32" s="27">
        <f t="shared" si="5"/>
        <v>844571</v>
      </c>
      <c r="M32" s="27">
        <f t="shared" si="5"/>
        <v>3470999</v>
      </c>
      <c r="N32" s="27">
        <f t="shared" si="5"/>
        <v>4315570</v>
      </c>
      <c r="O32" s="27">
        <f t="shared" si="5"/>
        <v>0</v>
      </c>
      <c r="P32" s="27">
        <f t="shared" si="5"/>
        <v>0</v>
      </c>
      <c r="Q32" s="27">
        <f t="shared" si="5"/>
        <v>1358796</v>
      </c>
      <c r="R32" s="27">
        <f t="shared" si="5"/>
        <v>1358796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14099693</v>
      </c>
      <c r="X32" s="27">
        <f t="shared" si="5"/>
        <v>13755578</v>
      </c>
      <c r="Y32" s="27">
        <f t="shared" si="5"/>
        <v>344115</v>
      </c>
      <c r="Z32" s="13">
        <f>+IF(X32&lt;&gt;0,+(Y32/X32)*100,0)</f>
        <v>2.5016396984554197</v>
      </c>
      <c r="AA32" s="31">
        <f>SUM(AA28:AA31)</f>
        <v>18340778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989101</v>
      </c>
      <c r="D35" s="19"/>
      <c r="E35" s="20">
        <v>11050000</v>
      </c>
      <c r="F35" s="21">
        <v>8844493</v>
      </c>
      <c r="G35" s="21">
        <v>1036000</v>
      </c>
      <c r="H35" s="21">
        <v>587920</v>
      </c>
      <c r="I35" s="21"/>
      <c r="J35" s="21">
        <v>1623920</v>
      </c>
      <c r="K35" s="21"/>
      <c r="L35" s="21"/>
      <c r="M35" s="21"/>
      <c r="N35" s="21"/>
      <c r="O35" s="21">
        <v>66246</v>
      </c>
      <c r="P35" s="21"/>
      <c r="Q35" s="21"/>
      <c r="R35" s="21">
        <v>66246</v>
      </c>
      <c r="S35" s="21"/>
      <c r="T35" s="21"/>
      <c r="U35" s="21"/>
      <c r="V35" s="21"/>
      <c r="W35" s="21">
        <v>1690166</v>
      </c>
      <c r="X35" s="21">
        <v>6633370</v>
      </c>
      <c r="Y35" s="21">
        <v>-4943204</v>
      </c>
      <c r="Z35" s="6">
        <v>-74.52</v>
      </c>
      <c r="AA35" s="28">
        <v>8844493</v>
      </c>
    </row>
    <row r="36" spans="1:27" ht="13.5">
      <c r="A36" s="60" t="s">
        <v>62</v>
      </c>
      <c r="B36" s="10"/>
      <c r="C36" s="61">
        <f aca="true" t="shared" si="6" ref="C36:Y36">SUM(C32:C35)</f>
        <v>754449</v>
      </c>
      <c r="D36" s="61">
        <f>SUM(D32:D35)</f>
        <v>0</v>
      </c>
      <c r="E36" s="62">
        <f t="shared" si="6"/>
        <v>29390778</v>
      </c>
      <c r="F36" s="63">
        <f t="shared" si="6"/>
        <v>27185271</v>
      </c>
      <c r="G36" s="63">
        <f t="shared" si="6"/>
        <v>9152577</v>
      </c>
      <c r="H36" s="63">
        <f t="shared" si="6"/>
        <v>587920</v>
      </c>
      <c r="I36" s="63">
        <f t="shared" si="6"/>
        <v>308750</v>
      </c>
      <c r="J36" s="63">
        <f t="shared" si="6"/>
        <v>10049247</v>
      </c>
      <c r="K36" s="63">
        <f t="shared" si="6"/>
        <v>0</v>
      </c>
      <c r="L36" s="63">
        <f t="shared" si="6"/>
        <v>844571</v>
      </c>
      <c r="M36" s="63">
        <f t="shared" si="6"/>
        <v>3470999</v>
      </c>
      <c r="N36" s="63">
        <f t="shared" si="6"/>
        <v>4315570</v>
      </c>
      <c r="O36" s="63">
        <f t="shared" si="6"/>
        <v>66246</v>
      </c>
      <c r="P36" s="63">
        <f t="shared" si="6"/>
        <v>0</v>
      </c>
      <c r="Q36" s="63">
        <f t="shared" si="6"/>
        <v>1358796</v>
      </c>
      <c r="R36" s="63">
        <f t="shared" si="6"/>
        <v>1425042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15789859</v>
      </c>
      <c r="X36" s="63">
        <f t="shared" si="6"/>
        <v>20388948</v>
      </c>
      <c r="Y36" s="63">
        <f t="shared" si="6"/>
        <v>-4599089</v>
      </c>
      <c r="Z36" s="64">
        <f>+IF(X36&lt;&gt;0,+(Y36/X36)*100,0)</f>
        <v>-22.556774385809412</v>
      </c>
      <c r="AA36" s="65">
        <f>SUM(AA32:AA35)</f>
        <v>27185271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94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669355</v>
      </c>
      <c r="D5" s="16">
        <f>SUM(D6:D8)</f>
        <v>0</v>
      </c>
      <c r="E5" s="17">
        <f t="shared" si="0"/>
        <v>2355000</v>
      </c>
      <c r="F5" s="18">
        <f t="shared" si="0"/>
        <v>1455000</v>
      </c>
      <c r="G5" s="18">
        <f t="shared" si="0"/>
        <v>0</v>
      </c>
      <c r="H5" s="18">
        <f t="shared" si="0"/>
        <v>200158</v>
      </c>
      <c r="I5" s="18">
        <f t="shared" si="0"/>
        <v>0</v>
      </c>
      <c r="J5" s="18">
        <f t="shared" si="0"/>
        <v>200158</v>
      </c>
      <c r="K5" s="18">
        <f t="shared" si="0"/>
        <v>143547</v>
      </c>
      <c r="L5" s="18">
        <f t="shared" si="0"/>
        <v>228089</v>
      </c>
      <c r="M5" s="18">
        <f t="shared" si="0"/>
        <v>4500</v>
      </c>
      <c r="N5" s="18">
        <f t="shared" si="0"/>
        <v>376136</v>
      </c>
      <c r="O5" s="18">
        <f t="shared" si="0"/>
        <v>0</v>
      </c>
      <c r="P5" s="18">
        <f t="shared" si="0"/>
        <v>0</v>
      </c>
      <c r="Q5" s="18">
        <f t="shared" si="0"/>
        <v>17231</v>
      </c>
      <c r="R5" s="18">
        <f t="shared" si="0"/>
        <v>17231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593525</v>
      </c>
      <c r="X5" s="18">
        <f t="shared" si="0"/>
        <v>1091223</v>
      </c>
      <c r="Y5" s="18">
        <f t="shared" si="0"/>
        <v>-497698</v>
      </c>
      <c r="Z5" s="4">
        <f>+IF(X5&lt;&gt;0,+(Y5/X5)*100,0)</f>
        <v>-45.60919262148983</v>
      </c>
      <c r="AA5" s="16">
        <f>SUM(AA6:AA8)</f>
        <v>1455000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669355</v>
      </c>
      <c r="D7" s="22"/>
      <c r="E7" s="23">
        <v>2355000</v>
      </c>
      <c r="F7" s="24">
        <v>1455000</v>
      </c>
      <c r="G7" s="24"/>
      <c r="H7" s="24">
        <v>200158</v>
      </c>
      <c r="I7" s="24"/>
      <c r="J7" s="24">
        <v>200158</v>
      </c>
      <c r="K7" s="24">
        <v>143547</v>
      </c>
      <c r="L7" s="24">
        <v>228089</v>
      </c>
      <c r="M7" s="24">
        <v>4500</v>
      </c>
      <c r="N7" s="24">
        <v>376136</v>
      </c>
      <c r="O7" s="24"/>
      <c r="P7" s="24"/>
      <c r="Q7" s="24">
        <v>17231</v>
      </c>
      <c r="R7" s="24">
        <v>17231</v>
      </c>
      <c r="S7" s="24"/>
      <c r="T7" s="24"/>
      <c r="U7" s="24"/>
      <c r="V7" s="24"/>
      <c r="W7" s="24">
        <v>593525</v>
      </c>
      <c r="X7" s="24">
        <v>1091223</v>
      </c>
      <c r="Y7" s="24">
        <v>-497698</v>
      </c>
      <c r="Z7" s="7">
        <v>-45.61</v>
      </c>
      <c r="AA7" s="29">
        <v>1455000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5959990</v>
      </c>
      <c r="D15" s="16">
        <f>SUM(D16:D18)</f>
        <v>0</v>
      </c>
      <c r="E15" s="17">
        <f t="shared" si="2"/>
        <v>0</v>
      </c>
      <c r="F15" s="18">
        <f t="shared" si="2"/>
        <v>2504000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1032044</v>
      </c>
      <c r="Q15" s="18">
        <f t="shared" si="2"/>
        <v>0</v>
      </c>
      <c r="R15" s="18">
        <f t="shared" si="2"/>
        <v>1032044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1032044</v>
      </c>
      <c r="X15" s="18">
        <f t="shared" si="2"/>
        <v>1877994</v>
      </c>
      <c r="Y15" s="18">
        <f t="shared" si="2"/>
        <v>-845950</v>
      </c>
      <c r="Z15" s="4">
        <f>+IF(X15&lt;&gt;0,+(Y15/X15)*100,0)</f>
        <v>-45.04540483089936</v>
      </c>
      <c r="AA15" s="30">
        <f>SUM(AA16:AA18)</f>
        <v>2504000</v>
      </c>
    </row>
    <row r="16" spans="1:27" ht="13.5">
      <c r="A16" s="5" t="s">
        <v>42</v>
      </c>
      <c r="B16" s="3"/>
      <c r="C16" s="19">
        <v>5959990</v>
      </c>
      <c r="D16" s="19"/>
      <c r="E16" s="20"/>
      <c r="F16" s="21">
        <v>2504000</v>
      </c>
      <c r="G16" s="21"/>
      <c r="H16" s="21"/>
      <c r="I16" s="21"/>
      <c r="J16" s="21"/>
      <c r="K16" s="21"/>
      <c r="L16" s="21"/>
      <c r="M16" s="21"/>
      <c r="N16" s="21"/>
      <c r="O16" s="21"/>
      <c r="P16" s="21">
        <v>1032044</v>
      </c>
      <c r="Q16" s="21"/>
      <c r="R16" s="21">
        <v>1032044</v>
      </c>
      <c r="S16" s="21"/>
      <c r="T16" s="21"/>
      <c r="U16" s="21"/>
      <c r="V16" s="21"/>
      <c r="W16" s="21">
        <v>1032044</v>
      </c>
      <c r="X16" s="21">
        <v>1877994</v>
      </c>
      <c r="Y16" s="21">
        <v>-845950</v>
      </c>
      <c r="Z16" s="6">
        <v>-45.05</v>
      </c>
      <c r="AA16" s="28">
        <v>2504000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374312776</v>
      </c>
      <c r="D19" s="16">
        <f>SUM(D20:D23)</f>
        <v>0</v>
      </c>
      <c r="E19" s="17">
        <f t="shared" si="3"/>
        <v>435360240</v>
      </c>
      <c r="F19" s="18">
        <f t="shared" si="3"/>
        <v>489348000</v>
      </c>
      <c r="G19" s="18">
        <f t="shared" si="3"/>
        <v>53368552</v>
      </c>
      <c r="H19" s="18">
        <f t="shared" si="3"/>
        <v>37794865</v>
      </c>
      <c r="I19" s="18">
        <f t="shared" si="3"/>
        <v>53686952</v>
      </c>
      <c r="J19" s="18">
        <f t="shared" si="3"/>
        <v>144850369</v>
      </c>
      <c r="K19" s="18">
        <f t="shared" si="3"/>
        <v>23965591</v>
      </c>
      <c r="L19" s="18">
        <f t="shared" si="3"/>
        <v>42774934</v>
      </c>
      <c r="M19" s="18">
        <f t="shared" si="3"/>
        <v>44099566</v>
      </c>
      <c r="N19" s="18">
        <f t="shared" si="3"/>
        <v>110840091</v>
      </c>
      <c r="O19" s="18">
        <f t="shared" si="3"/>
        <v>10459972</v>
      </c>
      <c r="P19" s="18">
        <f t="shared" si="3"/>
        <v>41876748</v>
      </c>
      <c r="Q19" s="18">
        <f t="shared" si="3"/>
        <v>21875671</v>
      </c>
      <c r="R19" s="18">
        <f t="shared" si="3"/>
        <v>74212391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329902851</v>
      </c>
      <c r="X19" s="18">
        <f t="shared" si="3"/>
        <v>367010937</v>
      </c>
      <c r="Y19" s="18">
        <f t="shared" si="3"/>
        <v>-37108086</v>
      </c>
      <c r="Z19" s="4">
        <f>+IF(X19&lt;&gt;0,+(Y19/X19)*100,0)</f>
        <v>-10.110893779713164</v>
      </c>
      <c r="AA19" s="30">
        <f>SUM(AA20:AA23)</f>
        <v>489348000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374312776</v>
      </c>
      <c r="D21" s="19"/>
      <c r="E21" s="20">
        <v>435360240</v>
      </c>
      <c r="F21" s="21">
        <v>489348000</v>
      </c>
      <c r="G21" s="21">
        <v>53368552</v>
      </c>
      <c r="H21" s="21">
        <v>37794865</v>
      </c>
      <c r="I21" s="21">
        <v>53686952</v>
      </c>
      <c r="J21" s="21">
        <v>144850369</v>
      </c>
      <c r="K21" s="21">
        <v>23965591</v>
      </c>
      <c r="L21" s="21">
        <v>42774934</v>
      </c>
      <c r="M21" s="21">
        <v>44099566</v>
      </c>
      <c r="N21" s="21">
        <v>110840091</v>
      </c>
      <c r="O21" s="21">
        <v>10459972</v>
      </c>
      <c r="P21" s="21">
        <v>41876748</v>
      </c>
      <c r="Q21" s="21">
        <v>21875671</v>
      </c>
      <c r="R21" s="21">
        <v>74212391</v>
      </c>
      <c r="S21" s="21"/>
      <c r="T21" s="21"/>
      <c r="U21" s="21"/>
      <c r="V21" s="21"/>
      <c r="W21" s="21">
        <v>329902851</v>
      </c>
      <c r="X21" s="21">
        <v>367010937</v>
      </c>
      <c r="Y21" s="21">
        <v>-37108086</v>
      </c>
      <c r="Z21" s="6">
        <v>-10.11</v>
      </c>
      <c r="AA21" s="28">
        <v>489348000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>
        <v>600000</v>
      </c>
      <c r="F24" s="18">
        <v>600000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450000</v>
      </c>
      <c r="Y24" s="18">
        <v>-450000</v>
      </c>
      <c r="Z24" s="4">
        <v>-100</v>
      </c>
      <c r="AA24" s="30">
        <v>600000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380942121</v>
      </c>
      <c r="D25" s="50">
        <f>+D5+D9+D15+D19+D24</f>
        <v>0</v>
      </c>
      <c r="E25" s="51">
        <f t="shared" si="4"/>
        <v>438315240</v>
      </c>
      <c r="F25" s="52">
        <f t="shared" si="4"/>
        <v>493907000</v>
      </c>
      <c r="G25" s="52">
        <f t="shared" si="4"/>
        <v>53368552</v>
      </c>
      <c r="H25" s="52">
        <f t="shared" si="4"/>
        <v>37995023</v>
      </c>
      <c r="I25" s="52">
        <f t="shared" si="4"/>
        <v>53686952</v>
      </c>
      <c r="J25" s="52">
        <f t="shared" si="4"/>
        <v>145050527</v>
      </c>
      <c r="K25" s="52">
        <f t="shared" si="4"/>
        <v>24109138</v>
      </c>
      <c r="L25" s="52">
        <f t="shared" si="4"/>
        <v>43003023</v>
      </c>
      <c r="M25" s="52">
        <f t="shared" si="4"/>
        <v>44104066</v>
      </c>
      <c r="N25" s="52">
        <f t="shared" si="4"/>
        <v>111216227</v>
      </c>
      <c r="O25" s="52">
        <f t="shared" si="4"/>
        <v>10459972</v>
      </c>
      <c r="P25" s="52">
        <f t="shared" si="4"/>
        <v>42908792</v>
      </c>
      <c r="Q25" s="52">
        <f t="shared" si="4"/>
        <v>21892902</v>
      </c>
      <c r="R25" s="52">
        <f t="shared" si="4"/>
        <v>75261666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331528420</v>
      </c>
      <c r="X25" s="52">
        <f t="shared" si="4"/>
        <v>370430154</v>
      </c>
      <c r="Y25" s="52">
        <f t="shared" si="4"/>
        <v>-38901734</v>
      </c>
      <c r="Z25" s="53">
        <f>+IF(X25&lt;&gt;0,+(Y25/X25)*100,0)</f>
        <v>-10.501773027905283</v>
      </c>
      <c r="AA25" s="54">
        <f>+AA5+AA9+AA15+AA19+AA24</f>
        <v>493907000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374312776</v>
      </c>
      <c r="D28" s="19"/>
      <c r="E28" s="20">
        <v>435210240</v>
      </c>
      <c r="F28" s="21">
        <v>491852000</v>
      </c>
      <c r="G28" s="21">
        <v>53368552</v>
      </c>
      <c r="H28" s="21">
        <v>37794865</v>
      </c>
      <c r="I28" s="21">
        <v>53686952</v>
      </c>
      <c r="J28" s="21">
        <v>144850369</v>
      </c>
      <c r="K28" s="21">
        <v>23965591</v>
      </c>
      <c r="L28" s="21">
        <v>42774934</v>
      </c>
      <c r="M28" s="21">
        <v>44099566</v>
      </c>
      <c r="N28" s="21">
        <v>110840091</v>
      </c>
      <c r="O28" s="21">
        <v>10459972</v>
      </c>
      <c r="P28" s="21">
        <v>42908792</v>
      </c>
      <c r="Q28" s="21">
        <v>21875671</v>
      </c>
      <c r="R28" s="21">
        <v>75244435</v>
      </c>
      <c r="S28" s="21"/>
      <c r="T28" s="21"/>
      <c r="U28" s="21"/>
      <c r="V28" s="21"/>
      <c r="W28" s="21">
        <v>330934895</v>
      </c>
      <c r="X28" s="21">
        <v>368888931</v>
      </c>
      <c r="Y28" s="21">
        <v>-37954036</v>
      </c>
      <c r="Z28" s="6">
        <v>-10.29</v>
      </c>
      <c r="AA28" s="19">
        <v>491852000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374312776</v>
      </c>
      <c r="D32" s="25">
        <f>SUM(D28:D31)</f>
        <v>0</v>
      </c>
      <c r="E32" s="26">
        <f t="shared" si="5"/>
        <v>435210240</v>
      </c>
      <c r="F32" s="27">
        <f t="shared" si="5"/>
        <v>491852000</v>
      </c>
      <c r="G32" s="27">
        <f t="shared" si="5"/>
        <v>53368552</v>
      </c>
      <c r="H32" s="27">
        <f t="shared" si="5"/>
        <v>37794865</v>
      </c>
      <c r="I32" s="27">
        <f t="shared" si="5"/>
        <v>53686952</v>
      </c>
      <c r="J32" s="27">
        <f t="shared" si="5"/>
        <v>144850369</v>
      </c>
      <c r="K32" s="27">
        <f t="shared" si="5"/>
        <v>23965591</v>
      </c>
      <c r="L32" s="27">
        <f t="shared" si="5"/>
        <v>42774934</v>
      </c>
      <c r="M32" s="27">
        <f t="shared" si="5"/>
        <v>44099566</v>
      </c>
      <c r="N32" s="27">
        <f t="shared" si="5"/>
        <v>110840091</v>
      </c>
      <c r="O32" s="27">
        <f t="shared" si="5"/>
        <v>10459972</v>
      </c>
      <c r="P32" s="27">
        <f t="shared" si="5"/>
        <v>42908792</v>
      </c>
      <c r="Q32" s="27">
        <f t="shared" si="5"/>
        <v>21875671</v>
      </c>
      <c r="R32" s="27">
        <f t="shared" si="5"/>
        <v>75244435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330934895</v>
      </c>
      <c r="X32" s="27">
        <f t="shared" si="5"/>
        <v>368888931</v>
      </c>
      <c r="Y32" s="27">
        <f t="shared" si="5"/>
        <v>-37954036</v>
      </c>
      <c r="Z32" s="13">
        <f>+IF(X32&lt;&gt;0,+(Y32/X32)*100,0)</f>
        <v>-10.288743524266929</v>
      </c>
      <c r="AA32" s="31">
        <f>SUM(AA28:AA31)</f>
        <v>491852000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6629345</v>
      </c>
      <c r="D35" s="19"/>
      <c r="E35" s="20">
        <v>3105000</v>
      </c>
      <c r="F35" s="21">
        <v>2055000</v>
      </c>
      <c r="G35" s="21"/>
      <c r="H35" s="21">
        <v>200158</v>
      </c>
      <c r="I35" s="21"/>
      <c r="J35" s="21">
        <v>200158</v>
      </c>
      <c r="K35" s="21">
        <v>143547</v>
      </c>
      <c r="L35" s="21">
        <v>228089</v>
      </c>
      <c r="M35" s="21">
        <v>4500</v>
      </c>
      <c r="N35" s="21">
        <v>376136</v>
      </c>
      <c r="O35" s="21"/>
      <c r="P35" s="21"/>
      <c r="Q35" s="21">
        <v>17231</v>
      </c>
      <c r="R35" s="21">
        <v>17231</v>
      </c>
      <c r="S35" s="21"/>
      <c r="T35" s="21"/>
      <c r="U35" s="21"/>
      <c r="V35" s="21"/>
      <c r="W35" s="21">
        <v>593525</v>
      </c>
      <c r="X35" s="21">
        <v>1541223</v>
      </c>
      <c r="Y35" s="21">
        <v>-947698</v>
      </c>
      <c r="Z35" s="6">
        <v>-61.49</v>
      </c>
      <c r="AA35" s="28">
        <v>2055000</v>
      </c>
    </row>
    <row r="36" spans="1:27" ht="13.5">
      <c r="A36" s="60" t="s">
        <v>62</v>
      </c>
      <c r="B36" s="10"/>
      <c r="C36" s="61">
        <f aca="true" t="shared" si="6" ref="C36:Y36">SUM(C32:C35)</f>
        <v>380942121</v>
      </c>
      <c r="D36" s="61">
        <f>SUM(D32:D35)</f>
        <v>0</v>
      </c>
      <c r="E36" s="62">
        <f t="shared" si="6"/>
        <v>438315240</v>
      </c>
      <c r="F36" s="63">
        <f t="shared" si="6"/>
        <v>493907000</v>
      </c>
      <c r="G36" s="63">
        <f t="shared" si="6"/>
        <v>53368552</v>
      </c>
      <c r="H36" s="63">
        <f t="shared" si="6"/>
        <v>37995023</v>
      </c>
      <c r="I36" s="63">
        <f t="shared" si="6"/>
        <v>53686952</v>
      </c>
      <c r="J36" s="63">
        <f t="shared" si="6"/>
        <v>145050527</v>
      </c>
      <c r="K36" s="63">
        <f t="shared" si="6"/>
        <v>24109138</v>
      </c>
      <c r="L36" s="63">
        <f t="shared" si="6"/>
        <v>43003023</v>
      </c>
      <c r="M36" s="63">
        <f t="shared" si="6"/>
        <v>44104066</v>
      </c>
      <c r="N36" s="63">
        <f t="shared" si="6"/>
        <v>111216227</v>
      </c>
      <c r="O36" s="63">
        <f t="shared" si="6"/>
        <v>10459972</v>
      </c>
      <c r="P36" s="63">
        <f t="shared" si="6"/>
        <v>42908792</v>
      </c>
      <c r="Q36" s="63">
        <f t="shared" si="6"/>
        <v>21892902</v>
      </c>
      <c r="R36" s="63">
        <f t="shared" si="6"/>
        <v>75261666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331528420</v>
      </c>
      <c r="X36" s="63">
        <f t="shared" si="6"/>
        <v>370430154</v>
      </c>
      <c r="Y36" s="63">
        <f t="shared" si="6"/>
        <v>-38901734</v>
      </c>
      <c r="Z36" s="64">
        <f>+IF(X36&lt;&gt;0,+(Y36/X36)*100,0)</f>
        <v>-10.501773027905283</v>
      </c>
      <c r="AA36" s="65">
        <f>SUM(AA32:AA35)</f>
        <v>493907000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95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163065372</v>
      </c>
      <c r="D5" s="16">
        <f>SUM(D6:D8)</f>
        <v>0</v>
      </c>
      <c r="E5" s="17">
        <f t="shared" si="0"/>
        <v>8860000</v>
      </c>
      <c r="F5" s="18">
        <f t="shared" si="0"/>
        <v>9180000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87298</v>
      </c>
      <c r="L5" s="18">
        <f t="shared" si="0"/>
        <v>1951296</v>
      </c>
      <c r="M5" s="18">
        <f t="shared" si="0"/>
        <v>48900</v>
      </c>
      <c r="N5" s="18">
        <f t="shared" si="0"/>
        <v>2087494</v>
      </c>
      <c r="O5" s="18">
        <f t="shared" si="0"/>
        <v>33680</v>
      </c>
      <c r="P5" s="18">
        <f t="shared" si="0"/>
        <v>1139194</v>
      </c>
      <c r="Q5" s="18">
        <f t="shared" si="0"/>
        <v>0</v>
      </c>
      <c r="R5" s="18">
        <f t="shared" si="0"/>
        <v>1172874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3260368</v>
      </c>
      <c r="X5" s="18">
        <f t="shared" si="0"/>
        <v>6885000</v>
      </c>
      <c r="Y5" s="18">
        <f t="shared" si="0"/>
        <v>-3624632</v>
      </c>
      <c r="Z5" s="4">
        <f>+IF(X5&lt;&gt;0,+(Y5/X5)*100,0)</f>
        <v>-52.64534495279594</v>
      </c>
      <c r="AA5" s="16">
        <f>SUM(AA6:AA8)</f>
        <v>9180000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163065372</v>
      </c>
      <c r="D7" s="22"/>
      <c r="E7" s="23">
        <v>8860000</v>
      </c>
      <c r="F7" s="24">
        <v>9180000</v>
      </c>
      <c r="G7" s="24"/>
      <c r="H7" s="24"/>
      <c r="I7" s="24"/>
      <c r="J7" s="24"/>
      <c r="K7" s="24">
        <v>87298</v>
      </c>
      <c r="L7" s="24">
        <v>1951296</v>
      </c>
      <c r="M7" s="24">
        <v>48900</v>
      </c>
      <c r="N7" s="24">
        <v>2087494</v>
      </c>
      <c r="O7" s="24">
        <v>33680</v>
      </c>
      <c r="P7" s="24">
        <v>1139194</v>
      </c>
      <c r="Q7" s="24"/>
      <c r="R7" s="24">
        <v>1172874</v>
      </c>
      <c r="S7" s="24"/>
      <c r="T7" s="24"/>
      <c r="U7" s="24"/>
      <c r="V7" s="24"/>
      <c r="W7" s="24">
        <v>3260368</v>
      </c>
      <c r="X7" s="24">
        <v>6885000</v>
      </c>
      <c r="Y7" s="24">
        <v>-3624632</v>
      </c>
      <c r="Z7" s="7">
        <v>-52.65</v>
      </c>
      <c r="AA7" s="29">
        <v>9180000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92238374</v>
      </c>
      <c r="D9" s="16">
        <f>SUM(D10:D14)</f>
        <v>0</v>
      </c>
      <c r="E9" s="17">
        <f t="shared" si="1"/>
        <v>12400000</v>
      </c>
      <c r="F9" s="18">
        <f t="shared" si="1"/>
        <v>1322837</v>
      </c>
      <c r="G9" s="18">
        <f t="shared" si="1"/>
        <v>0</v>
      </c>
      <c r="H9" s="18">
        <f t="shared" si="1"/>
        <v>553731</v>
      </c>
      <c r="I9" s="18">
        <f t="shared" si="1"/>
        <v>414862</v>
      </c>
      <c r="J9" s="18">
        <f t="shared" si="1"/>
        <v>968593</v>
      </c>
      <c r="K9" s="18">
        <f t="shared" si="1"/>
        <v>44079</v>
      </c>
      <c r="L9" s="18">
        <f t="shared" si="1"/>
        <v>0</v>
      </c>
      <c r="M9" s="18">
        <f t="shared" si="1"/>
        <v>0</v>
      </c>
      <c r="N9" s="18">
        <f t="shared" si="1"/>
        <v>44079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1012672</v>
      </c>
      <c r="X9" s="18">
        <f t="shared" si="1"/>
        <v>992126</v>
      </c>
      <c r="Y9" s="18">
        <f t="shared" si="1"/>
        <v>20546</v>
      </c>
      <c r="Z9" s="4">
        <f>+IF(X9&lt;&gt;0,+(Y9/X9)*100,0)</f>
        <v>2.0709063163348205</v>
      </c>
      <c r="AA9" s="30">
        <f>SUM(AA10:AA14)</f>
        <v>1322837</v>
      </c>
    </row>
    <row r="10" spans="1:27" ht="13.5">
      <c r="A10" s="5" t="s">
        <v>36</v>
      </c>
      <c r="B10" s="3"/>
      <c r="C10" s="19">
        <v>47006737</v>
      </c>
      <c r="D10" s="19"/>
      <c r="E10" s="20">
        <v>12400000</v>
      </c>
      <c r="F10" s="21">
        <v>1268994</v>
      </c>
      <c r="G10" s="21"/>
      <c r="H10" s="21">
        <v>553731</v>
      </c>
      <c r="I10" s="21">
        <v>414862</v>
      </c>
      <c r="J10" s="21">
        <v>968593</v>
      </c>
      <c r="K10" s="21">
        <v>44079</v>
      </c>
      <c r="L10" s="21"/>
      <c r="M10" s="21"/>
      <c r="N10" s="21">
        <v>44079</v>
      </c>
      <c r="O10" s="21"/>
      <c r="P10" s="21"/>
      <c r="Q10" s="21"/>
      <c r="R10" s="21"/>
      <c r="S10" s="21"/>
      <c r="T10" s="21"/>
      <c r="U10" s="21"/>
      <c r="V10" s="21"/>
      <c r="W10" s="21">
        <v>1012672</v>
      </c>
      <c r="X10" s="21">
        <v>951744</v>
      </c>
      <c r="Y10" s="21">
        <v>60928</v>
      </c>
      <c r="Z10" s="6">
        <v>6.4</v>
      </c>
      <c r="AA10" s="28">
        <v>1268994</v>
      </c>
    </row>
    <row r="11" spans="1:27" ht="13.5">
      <c r="A11" s="5" t="s">
        <v>37</v>
      </c>
      <c r="B11" s="3"/>
      <c r="C11" s="19">
        <v>41726916</v>
      </c>
      <c r="D11" s="19"/>
      <c r="E11" s="20"/>
      <c r="F11" s="21">
        <v>53843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40382</v>
      </c>
      <c r="Y11" s="21">
        <v>-40382</v>
      </c>
      <c r="Z11" s="6">
        <v>-100</v>
      </c>
      <c r="AA11" s="28">
        <v>53843</v>
      </c>
    </row>
    <row r="12" spans="1:27" ht="13.5">
      <c r="A12" s="5" t="s">
        <v>38</v>
      </c>
      <c r="B12" s="3"/>
      <c r="C12" s="19">
        <v>2635754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>
        <v>868967</v>
      </c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52366929</v>
      </c>
      <c r="D15" s="16">
        <f>SUM(D16:D18)</f>
        <v>0</v>
      </c>
      <c r="E15" s="17">
        <f t="shared" si="2"/>
        <v>21918000</v>
      </c>
      <c r="F15" s="18">
        <f t="shared" si="2"/>
        <v>34669909</v>
      </c>
      <c r="G15" s="18">
        <f t="shared" si="2"/>
        <v>950628</v>
      </c>
      <c r="H15" s="18">
        <f t="shared" si="2"/>
        <v>1295470</v>
      </c>
      <c r="I15" s="18">
        <f t="shared" si="2"/>
        <v>852313</v>
      </c>
      <c r="J15" s="18">
        <f t="shared" si="2"/>
        <v>3098411</v>
      </c>
      <c r="K15" s="18">
        <f t="shared" si="2"/>
        <v>916240</v>
      </c>
      <c r="L15" s="18">
        <f t="shared" si="2"/>
        <v>1284085</v>
      </c>
      <c r="M15" s="18">
        <f t="shared" si="2"/>
        <v>193157</v>
      </c>
      <c r="N15" s="18">
        <f t="shared" si="2"/>
        <v>2393482</v>
      </c>
      <c r="O15" s="18">
        <f t="shared" si="2"/>
        <v>3270667</v>
      </c>
      <c r="P15" s="18">
        <f t="shared" si="2"/>
        <v>3422025</v>
      </c>
      <c r="Q15" s="18">
        <f t="shared" si="2"/>
        <v>1369952</v>
      </c>
      <c r="R15" s="18">
        <f t="shared" si="2"/>
        <v>8062644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13554537</v>
      </c>
      <c r="X15" s="18">
        <f t="shared" si="2"/>
        <v>26002432</v>
      </c>
      <c r="Y15" s="18">
        <f t="shared" si="2"/>
        <v>-12447895</v>
      </c>
      <c r="Z15" s="4">
        <f>+IF(X15&lt;&gt;0,+(Y15/X15)*100,0)</f>
        <v>-47.872041353670305</v>
      </c>
      <c r="AA15" s="30">
        <f>SUM(AA16:AA18)</f>
        <v>34669909</v>
      </c>
    </row>
    <row r="16" spans="1:27" ht="13.5">
      <c r="A16" s="5" t="s">
        <v>42</v>
      </c>
      <c r="B16" s="3"/>
      <c r="C16" s="19">
        <v>32870771</v>
      </c>
      <c r="D16" s="19"/>
      <c r="E16" s="20"/>
      <c r="F16" s="21"/>
      <c r="G16" s="21">
        <v>371343</v>
      </c>
      <c r="H16" s="21"/>
      <c r="I16" s="21"/>
      <c r="J16" s="21">
        <v>371343</v>
      </c>
      <c r="K16" s="21">
        <v>195657</v>
      </c>
      <c r="L16" s="21">
        <v>-166000</v>
      </c>
      <c r="M16" s="21"/>
      <c r="N16" s="21">
        <v>29657</v>
      </c>
      <c r="O16" s="21"/>
      <c r="P16" s="21"/>
      <c r="Q16" s="21"/>
      <c r="R16" s="21"/>
      <c r="S16" s="21"/>
      <c r="T16" s="21"/>
      <c r="U16" s="21"/>
      <c r="V16" s="21"/>
      <c r="W16" s="21">
        <v>401000</v>
      </c>
      <c r="X16" s="21"/>
      <c r="Y16" s="21">
        <v>401000</v>
      </c>
      <c r="Z16" s="6"/>
      <c r="AA16" s="28"/>
    </row>
    <row r="17" spans="1:27" ht="13.5">
      <c r="A17" s="5" t="s">
        <v>43</v>
      </c>
      <c r="B17" s="3"/>
      <c r="C17" s="19">
        <v>19496158</v>
      </c>
      <c r="D17" s="19"/>
      <c r="E17" s="20">
        <v>21918000</v>
      </c>
      <c r="F17" s="21">
        <v>34669909</v>
      </c>
      <c r="G17" s="21">
        <v>579285</v>
      </c>
      <c r="H17" s="21">
        <v>1295470</v>
      </c>
      <c r="I17" s="21">
        <v>852313</v>
      </c>
      <c r="J17" s="21">
        <v>2727068</v>
      </c>
      <c r="K17" s="21">
        <v>720583</v>
      </c>
      <c r="L17" s="21">
        <v>1450085</v>
      </c>
      <c r="M17" s="21">
        <v>193157</v>
      </c>
      <c r="N17" s="21">
        <v>2363825</v>
      </c>
      <c r="O17" s="21">
        <v>3270667</v>
      </c>
      <c r="P17" s="21">
        <v>3422025</v>
      </c>
      <c r="Q17" s="21">
        <v>1369952</v>
      </c>
      <c r="R17" s="21">
        <v>8062644</v>
      </c>
      <c r="S17" s="21"/>
      <c r="T17" s="21"/>
      <c r="U17" s="21"/>
      <c r="V17" s="21"/>
      <c r="W17" s="21">
        <v>13153537</v>
      </c>
      <c r="X17" s="21">
        <v>26002432</v>
      </c>
      <c r="Y17" s="21">
        <v>-12848895</v>
      </c>
      <c r="Z17" s="6">
        <v>-49.41</v>
      </c>
      <c r="AA17" s="28">
        <v>34669909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10317077</v>
      </c>
      <c r="D19" s="16">
        <f>SUM(D20:D23)</f>
        <v>0</v>
      </c>
      <c r="E19" s="17">
        <f t="shared" si="3"/>
        <v>24200000</v>
      </c>
      <c r="F19" s="18">
        <f t="shared" si="3"/>
        <v>200000</v>
      </c>
      <c r="G19" s="18">
        <f t="shared" si="3"/>
        <v>0</v>
      </c>
      <c r="H19" s="18">
        <f t="shared" si="3"/>
        <v>0</v>
      </c>
      <c r="I19" s="18">
        <f t="shared" si="3"/>
        <v>-1410454</v>
      </c>
      <c r="J19" s="18">
        <f t="shared" si="3"/>
        <v>-1410454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-1410454</v>
      </c>
      <c r="X19" s="18">
        <f t="shared" si="3"/>
        <v>149999</v>
      </c>
      <c r="Y19" s="18">
        <f t="shared" si="3"/>
        <v>-1560453</v>
      </c>
      <c r="Z19" s="4">
        <f>+IF(X19&lt;&gt;0,+(Y19/X19)*100,0)</f>
        <v>-1040.3089353929026</v>
      </c>
      <c r="AA19" s="30">
        <f>SUM(AA20:AA23)</f>
        <v>200000</v>
      </c>
    </row>
    <row r="20" spans="1:27" ht="13.5">
      <c r="A20" s="5" t="s">
        <v>46</v>
      </c>
      <c r="B20" s="3"/>
      <c r="C20" s="19">
        <v>887970</v>
      </c>
      <c r="D20" s="19"/>
      <c r="E20" s="20">
        <v>24000000</v>
      </c>
      <c r="F20" s="21"/>
      <c r="G20" s="21"/>
      <c r="H20" s="21"/>
      <c r="I20" s="21">
        <v>-1410454</v>
      </c>
      <c r="J20" s="21">
        <v>-1410454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-1410454</v>
      </c>
      <c r="X20" s="21"/>
      <c r="Y20" s="21">
        <v>-1410454</v>
      </c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9429107</v>
      </c>
      <c r="D23" s="19"/>
      <c r="E23" s="20">
        <v>200000</v>
      </c>
      <c r="F23" s="21">
        <v>200000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149999</v>
      </c>
      <c r="Y23" s="21">
        <v>-149999</v>
      </c>
      <c r="Z23" s="6">
        <v>-100</v>
      </c>
      <c r="AA23" s="28">
        <v>200000</v>
      </c>
    </row>
    <row r="24" spans="1:27" ht="13.5">
      <c r="A24" s="2" t="s">
        <v>50</v>
      </c>
      <c r="B24" s="8"/>
      <c r="C24" s="16">
        <v>21079839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339067591</v>
      </c>
      <c r="D25" s="50">
        <f>+D5+D9+D15+D19+D24</f>
        <v>0</v>
      </c>
      <c r="E25" s="51">
        <f t="shared" si="4"/>
        <v>67378000</v>
      </c>
      <c r="F25" s="52">
        <f t="shared" si="4"/>
        <v>45372746</v>
      </c>
      <c r="G25" s="52">
        <f t="shared" si="4"/>
        <v>950628</v>
      </c>
      <c r="H25" s="52">
        <f t="shared" si="4"/>
        <v>1849201</v>
      </c>
      <c r="I25" s="52">
        <f t="shared" si="4"/>
        <v>-143279</v>
      </c>
      <c r="J25" s="52">
        <f t="shared" si="4"/>
        <v>2656550</v>
      </c>
      <c r="K25" s="52">
        <f t="shared" si="4"/>
        <v>1047617</v>
      </c>
      <c r="L25" s="52">
        <f t="shared" si="4"/>
        <v>3235381</v>
      </c>
      <c r="M25" s="52">
        <f t="shared" si="4"/>
        <v>242057</v>
      </c>
      <c r="N25" s="52">
        <f t="shared" si="4"/>
        <v>4525055</v>
      </c>
      <c r="O25" s="52">
        <f t="shared" si="4"/>
        <v>3304347</v>
      </c>
      <c r="P25" s="52">
        <f t="shared" si="4"/>
        <v>4561219</v>
      </c>
      <c r="Q25" s="52">
        <f t="shared" si="4"/>
        <v>1369952</v>
      </c>
      <c r="R25" s="52">
        <f t="shared" si="4"/>
        <v>9235518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16417123</v>
      </c>
      <c r="X25" s="52">
        <f t="shared" si="4"/>
        <v>34029557</v>
      </c>
      <c r="Y25" s="52">
        <f t="shared" si="4"/>
        <v>-17612434</v>
      </c>
      <c r="Z25" s="53">
        <f>+IF(X25&lt;&gt;0,+(Y25/X25)*100,0)</f>
        <v>-51.756283515533276</v>
      </c>
      <c r="AA25" s="54">
        <f>+AA5+AA9+AA15+AA19+AA24</f>
        <v>45372746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59176611</v>
      </c>
      <c r="D28" s="19"/>
      <c r="E28" s="20">
        <v>52918000</v>
      </c>
      <c r="F28" s="21">
        <v>35000843</v>
      </c>
      <c r="G28" s="21">
        <v>579285</v>
      </c>
      <c r="H28" s="21">
        <v>1849201</v>
      </c>
      <c r="I28" s="21">
        <v>1267175</v>
      </c>
      <c r="J28" s="21">
        <v>3695661</v>
      </c>
      <c r="K28" s="21">
        <v>764662</v>
      </c>
      <c r="L28" s="21">
        <v>1450085</v>
      </c>
      <c r="M28" s="21">
        <v>193157</v>
      </c>
      <c r="N28" s="21">
        <v>2407904</v>
      </c>
      <c r="O28" s="21">
        <v>3270667</v>
      </c>
      <c r="P28" s="21">
        <v>3422025</v>
      </c>
      <c r="Q28" s="21">
        <v>1369952</v>
      </c>
      <c r="R28" s="21">
        <v>8062644</v>
      </c>
      <c r="S28" s="21"/>
      <c r="T28" s="21"/>
      <c r="U28" s="21"/>
      <c r="V28" s="21"/>
      <c r="W28" s="21">
        <v>14166209</v>
      </c>
      <c r="X28" s="21">
        <v>26250632</v>
      </c>
      <c r="Y28" s="21">
        <v>-12084423</v>
      </c>
      <c r="Z28" s="6">
        <v>-46.03</v>
      </c>
      <c r="AA28" s="19">
        <v>35000843</v>
      </c>
    </row>
    <row r="29" spans="1:27" ht="13.5">
      <c r="A29" s="56" t="s">
        <v>55</v>
      </c>
      <c r="B29" s="3"/>
      <c r="C29" s="19">
        <v>7779370</v>
      </c>
      <c r="D29" s="19"/>
      <c r="E29" s="20"/>
      <c r="F29" s="21">
        <v>591904</v>
      </c>
      <c r="G29" s="21">
        <v>371343</v>
      </c>
      <c r="H29" s="21"/>
      <c r="I29" s="21">
        <v>-1410454</v>
      </c>
      <c r="J29" s="21">
        <v>-1039111</v>
      </c>
      <c r="K29" s="21">
        <v>29657</v>
      </c>
      <c r="L29" s="21"/>
      <c r="M29" s="21"/>
      <c r="N29" s="21">
        <v>29657</v>
      </c>
      <c r="O29" s="21"/>
      <c r="P29" s="21"/>
      <c r="Q29" s="21"/>
      <c r="R29" s="21"/>
      <c r="S29" s="21"/>
      <c r="T29" s="21"/>
      <c r="U29" s="21"/>
      <c r="V29" s="21"/>
      <c r="W29" s="21">
        <v>-1009454</v>
      </c>
      <c r="X29" s="21">
        <v>443929</v>
      </c>
      <c r="Y29" s="21">
        <v>-1453383</v>
      </c>
      <c r="Z29" s="6">
        <v>-327.39</v>
      </c>
      <c r="AA29" s="28">
        <v>591904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66955981</v>
      </c>
      <c r="D32" s="25">
        <f>SUM(D28:D31)</f>
        <v>0</v>
      </c>
      <c r="E32" s="26">
        <f t="shared" si="5"/>
        <v>52918000</v>
      </c>
      <c r="F32" s="27">
        <f t="shared" si="5"/>
        <v>35592747</v>
      </c>
      <c r="G32" s="27">
        <f t="shared" si="5"/>
        <v>950628</v>
      </c>
      <c r="H32" s="27">
        <f t="shared" si="5"/>
        <v>1849201</v>
      </c>
      <c r="I32" s="27">
        <f t="shared" si="5"/>
        <v>-143279</v>
      </c>
      <c r="J32" s="27">
        <f t="shared" si="5"/>
        <v>2656550</v>
      </c>
      <c r="K32" s="27">
        <f t="shared" si="5"/>
        <v>794319</v>
      </c>
      <c r="L32" s="27">
        <f t="shared" si="5"/>
        <v>1450085</v>
      </c>
      <c r="M32" s="27">
        <f t="shared" si="5"/>
        <v>193157</v>
      </c>
      <c r="N32" s="27">
        <f t="shared" si="5"/>
        <v>2437561</v>
      </c>
      <c r="O32" s="27">
        <f t="shared" si="5"/>
        <v>3270667</v>
      </c>
      <c r="P32" s="27">
        <f t="shared" si="5"/>
        <v>3422025</v>
      </c>
      <c r="Q32" s="27">
        <f t="shared" si="5"/>
        <v>1369952</v>
      </c>
      <c r="R32" s="27">
        <f t="shared" si="5"/>
        <v>8062644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13156755</v>
      </c>
      <c r="X32" s="27">
        <f t="shared" si="5"/>
        <v>26694561</v>
      </c>
      <c r="Y32" s="27">
        <f t="shared" si="5"/>
        <v>-13537806</v>
      </c>
      <c r="Z32" s="13">
        <f>+IF(X32&lt;&gt;0,+(Y32/X32)*100,0)</f>
        <v>-50.71372404288649</v>
      </c>
      <c r="AA32" s="31">
        <f>SUM(AA28:AA31)</f>
        <v>35592747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116689814</v>
      </c>
      <c r="D35" s="19"/>
      <c r="E35" s="20"/>
      <c r="F35" s="21">
        <v>9279999</v>
      </c>
      <c r="G35" s="21"/>
      <c r="H35" s="21"/>
      <c r="I35" s="21"/>
      <c r="J35" s="21"/>
      <c r="K35" s="21">
        <v>87298</v>
      </c>
      <c r="L35" s="21">
        <v>1951296</v>
      </c>
      <c r="M35" s="21"/>
      <c r="N35" s="21">
        <v>2038594</v>
      </c>
      <c r="O35" s="21">
        <v>33680</v>
      </c>
      <c r="P35" s="21">
        <v>1139194</v>
      </c>
      <c r="Q35" s="21"/>
      <c r="R35" s="21">
        <v>1172874</v>
      </c>
      <c r="S35" s="21"/>
      <c r="T35" s="21"/>
      <c r="U35" s="21"/>
      <c r="V35" s="21"/>
      <c r="W35" s="21">
        <v>3211468</v>
      </c>
      <c r="X35" s="21">
        <v>6959997</v>
      </c>
      <c r="Y35" s="21">
        <v>-3748529</v>
      </c>
      <c r="Z35" s="6">
        <v>-53.86</v>
      </c>
      <c r="AA35" s="28">
        <v>9279999</v>
      </c>
    </row>
    <row r="36" spans="1:27" ht="13.5">
      <c r="A36" s="60" t="s">
        <v>62</v>
      </c>
      <c r="B36" s="10"/>
      <c r="C36" s="61">
        <f aca="true" t="shared" si="6" ref="C36:Y36">SUM(C32:C35)</f>
        <v>183645795</v>
      </c>
      <c r="D36" s="61">
        <f>SUM(D32:D35)</f>
        <v>0</v>
      </c>
      <c r="E36" s="62">
        <f t="shared" si="6"/>
        <v>52918000</v>
      </c>
      <c r="F36" s="63">
        <f t="shared" si="6"/>
        <v>44872746</v>
      </c>
      <c r="G36" s="63">
        <f t="shared" si="6"/>
        <v>950628</v>
      </c>
      <c r="H36" s="63">
        <f t="shared" si="6"/>
        <v>1849201</v>
      </c>
      <c r="I36" s="63">
        <f t="shared" si="6"/>
        <v>-143279</v>
      </c>
      <c r="J36" s="63">
        <f t="shared" si="6"/>
        <v>2656550</v>
      </c>
      <c r="K36" s="63">
        <f t="shared" si="6"/>
        <v>881617</v>
      </c>
      <c r="L36" s="63">
        <f t="shared" si="6"/>
        <v>3401381</v>
      </c>
      <c r="M36" s="63">
        <f t="shared" si="6"/>
        <v>193157</v>
      </c>
      <c r="N36" s="63">
        <f t="shared" si="6"/>
        <v>4476155</v>
      </c>
      <c r="O36" s="63">
        <f t="shared" si="6"/>
        <v>3304347</v>
      </c>
      <c r="P36" s="63">
        <f t="shared" si="6"/>
        <v>4561219</v>
      </c>
      <c r="Q36" s="63">
        <f t="shared" si="6"/>
        <v>1369952</v>
      </c>
      <c r="R36" s="63">
        <f t="shared" si="6"/>
        <v>9235518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16368223</v>
      </c>
      <c r="X36" s="63">
        <f t="shared" si="6"/>
        <v>33654558</v>
      </c>
      <c r="Y36" s="63">
        <f t="shared" si="6"/>
        <v>-17286335</v>
      </c>
      <c r="Z36" s="64">
        <f>+IF(X36&lt;&gt;0,+(Y36/X36)*100,0)</f>
        <v>-51.364023262465665</v>
      </c>
      <c r="AA36" s="65">
        <f>SUM(AA32:AA35)</f>
        <v>44872746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96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795827</v>
      </c>
      <c r="D5" s="16">
        <f>SUM(D6:D8)</f>
        <v>0</v>
      </c>
      <c r="E5" s="17">
        <f t="shared" si="0"/>
        <v>8498777</v>
      </c>
      <c r="F5" s="18">
        <f t="shared" si="0"/>
        <v>1880169</v>
      </c>
      <c r="G5" s="18">
        <f t="shared" si="0"/>
        <v>229972</v>
      </c>
      <c r="H5" s="18">
        <f t="shared" si="0"/>
        <v>3459</v>
      </c>
      <c r="I5" s="18">
        <f t="shared" si="0"/>
        <v>485734</v>
      </c>
      <c r="J5" s="18">
        <f t="shared" si="0"/>
        <v>719165</v>
      </c>
      <c r="K5" s="18">
        <f t="shared" si="0"/>
        <v>-59833</v>
      </c>
      <c r="L5" s="18">
        <f t="shared" si="0"/>
        <v>324790</v>
      </c>
      <c r="M5" s="18">
        <f t="shared" si="0"/>
        <v>168985</v>
      </c>
      <c r="N5" s="18">
        <f t="shared" si="0"/>
        <v>433942</v>
      </c>
      <c r="O5" s="18">
        <f t="shared" si="0"/>
        <v>29300</v>
      </c>
      <c r="P5" s="18">
        <f t="shared" si="0"/>
        <v>27119</v>
      </c>
      <c r="Q5" s="18">
        <f t="shared" si="0"/>
        <v>0</v>
      </c>
      <c r="R5" s="18">
        <f t="shared" si="0"/>
        <v>56419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1209526</v>
      </c>
      <c r="X5" s="18">
        <f t="shared" si="0"/>
        <v>1410126</v>
      </c>
      <c r="Y5" s="18">
        <f t="shared" si="0"/>
        <v>-200600</v>
      </c>
      <c r="Z5" s="4">
        <f>+IF(X5&lt;&gt;0,+(Y5/X5)*100,0)</f>
        <v>-14.225679123709511</v>
      </c>
      <c r="AA5" s="16">
        <f>SUM(AA6:AA8)</f>
        <v>1880169</v>
      </c>
    </row>
    <row r="6" spans="1:27" ht="13.5">
      <c r="A6" s="5" t="s">
        <v>32</v>
      </c>
      <c r="B6" s="3"/>
      <c r="C6" s="19"/>
      <c r="D6" s="19"/>
      <c r="E6" s="20"/>
      <c r="F6" s="21">
        <v>104346</v>
      </c>
      <c r="G6" s="21"/>
      <c r="H6" s="21"/>
      <c r="I6" s="21"/>
      <c r="J6" s="21"/>
      <c r="K6" s="21"/>
      <c r="L6" s="21">
        <v>165000</v>
      </c>
      <c r="M6" s="21"/>
      <c r="N6" s="21">
        <v>165000</v>
      </c>
      <c r="O6" s="21"/>
      <c r="P6" s="21">
        <v>12000</v>
      </c>
      <c r="Q6" s="21"/>
      <c r="R6" s="21">
        <v>12000</v>
      </c>
      <c r="S6" s="21"/>
      <c r="T6" s="21"/>
      <c r="U6" s="21"/>
      <c r="V6" s="21"/>
      <c r="W6" s="21">
        <v>177000</v>
      </c>
      <c r="X6" s="21">
        <v>78258</v>
      </c>
      <c r="Y6" s="21">
        <v>98742</v>
      </c>
      <c r="Z6" s="6">
        <v>126.17</v>
      </c>
      <c r="AA6" s="28">
        <v>104346</v>
      </c>
    </row>
    <row r="7" spans="1:27" ht="13.5">
      <c r="A7" s="5" t="s">
        <v>33</v>
      </c>
      <c r="B7" s="3"/>
      <c r="C7" s="22">
        <v>795827</v>
      </c>
      <c r="D7" s="22"/>
      <c r="E7" s="23">
        <v>8498777</v>
      </c>
      <c r="F7" s="24">
        <v>1775823</v>
      </c>
      <c r="G7" s="24">
        <v>229972</v>
      </c>
      <c r="H7" s="24">
        <v>3459</v>
      </c>
      <c r="I7" s="24">
        <v>485734</v>
      </c>
      <c r="J7" s="24">
        <v>719165</v>
      </c>
      <c r="K7" s="24">
        <v>-59833</v>
      </c>
      <c r="L7" s="24">
        <v>159790</v>
      </c>
      <c r="M7" s="24">
        <v>168985</v>
      </c>
      <c r="N7" s="24">
        <v>268942</v>
      </c>
      <c r="O7" s="24">
        <v>29300</v>
      </c>
      <c r="P7" s="24">
        <v>15119</v>
      </c>
      <c r="Q7" s="24"/>
      <c r="R7" s="24">
        <v>44419</v>
      </c>
      <c r="S7" s="24"/>
      <c r="T7" s="24"/>
      <c r="U7" s="24"/>
      <c r="V7" s="24"/>
      <c r="W7" s="24">
        <v>1032526</v>
      </c>
      <c r="X7" s="24">
        <v>1331868</v>
      </c>
      <c r="Y7" s="24">
        <v>-299342</v>
      </c>
      <c r="Z7" s="7">
        <v>-22.48</v>
      </c>
      <c r="AA7" s="29">
        <v>1775823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14955026</v>
      </c>
      <c r="D9" s="16">
        <f>SUM(D10:D14)</f>
        <v>0</v>
      </c>
      <c r="E9" s="17">
        <f t="shared" si="1"/>
        <v>10887900</v>
      </c>
      <c r="F9" s="18">
        <f t="shared" si="1"/>
        <v>8824014</v>
      </c>
      <c r="G9" s="18">
        <f t="shared" si="1"/>
        <v>654667</v>
      </c>
      <c r="H9" s="18">
        <f t="shared" si="1"/>
        <v>699644</v>
      </c>
      <c r="I9" s="18">
        <f t="shared" si="1"/>
        <v>1458341</v>
      </c>
      <c r="J9" s="18">
        <f t="shared" si="1"/>
        <v>2812652</v>
      </c>
      <c r="K9" s="18">
        <f t="shared" si="1"/>
        <v>827698</v>
      </c>
      <c r="L9" s="18">
        <f t="shared" si="1"/>
        <v>360738</v>
      </c>
      <c r="M9" s="18">
        <f t="shared" si="1"/>
        <v>1778759</v>
      </c>
      <c r="N9" s="18">
        <f t="shared" si="1"/>
        <v>2967195</v>
      </c>
      <c r="O9" s="18">
        <f t="shared" si="1"/>
        <v>0</v>
      </c>
      <c r="P9" s="18">
        <f t="shared" si="1"/>
        <v>0</v>
      </c>
      <c r="Q9" s="18">
        <f t="shared" si="1"/>
        <v>1567886</v>
      </c>
      <c r="R9" s="18">
        <f t="shared" si="1"/>
        <v>1567886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7347733</v>
      </c>
      <c r="X9" s="18">
        <f t="shared" si="1"/>
        <v>6618009</v>
      </c>
      <c r="Y9" s="18">
        <f t="shared" si="1"/>
        <v>729724</v>
      </c>
      <c r="Z9" s="4">
        <f>+IF(X9&lt;&gt;0,+(Y9/X9)*100,0)</f>
        <v>11.026337377298823</v>
      </c>
      <c r="AA9" s="30">
        <f>SUM(AA10:AA14)</f>
        <v>8824014</v>
      </c>
    </row>
    <row r="10" spans="1:27" ht="13.5">
      <c r="A10" s="5" t="s">
        <v>36</v>
      </c>
      <c r="B10" s="3"/>
      <c r="C10" s="19">
        <v>14774174</v>
      </c>
      <c r="D10" s="19"/>
      <c r="E10" s="20">
        <v>4580940</v>
      </c>
      <c r="F10" s="21">
        <v>2517054</v>
      </c>
      <c r="G10" s="21">
        <v>654667</v>
      </c>
      <c r="H10" s="21">
        <v>699644</v>
      </c>
      <c r="I10" s="21"/>
      <c r="J10" s="21">
        <v>1354311</v>
      </c>
      <c r="K10" s="21">
        <v>-302542</v>
      </c>
      <c r="L10" s="21"/>
      <c r="M10" s="21">
        <v>26085</v>
      </c>
      <c r="N10" s="21">
        <v>-276457</v>
      </c>
      <c r="O10" s="21"/>
      <c r="P10" s="21"/>
      <c r="Q10" s="21">
        <v>593141</v>
      </c>
      <c r="R10" s="21">
        <v>593141</v>
      </c>
      <c r="S10" s="21"/>
      <c r="T10" s="21"/>
      <c r="U10" s="21"/>
      <c r="V10" s="21"/>
      <c r="W10" s="21">
        <v>1670995</v>
      </c>
      <c r="X10" s="21">
        <v>1887789</v>
      </c>
      <c r="Y10" s="21">
        <v>-216794</v>
      </c>
      <c r="Z10" s="6">
        <v>-11.48</v>
      </c>
      <c r="AA10" s="28">
        <v>2517054</v>
      </c>
    </row>
    <row r="11" spans="1:27" ht="13.5">
      <c r="A11" s="5" t="s">
        <v>37</v>
      </c>
      <c r="B11" s="3"/>
      <c r="C11" s="19">
        <v>180852</v>
      </c>
      <c r="D11" s="19"/>
      <c r="E11" s="20">
        <v>6306960</v>
      </c>
      <c r="F11" s="21">
        <v>6306960</v>
      </c>
      <c r="G11" s="21"/>
      <c r="H11" s="21"/>
      <c r="I11" s="21">
        <v>1458341</v>
      </c>
      <c r="J11" s="21">
        <v>1458341</v>
      </c>
      <c r="K11" s="21">
        <v>1130240</v>
      </c>
      <c r="L11" s="21">
        <v>360738</v>
      </c>
      <c r="M11" s="21">
        <v>1752674</v>
      </c>
      <c r="N11" s="21">
        <v>3243652</v>
      </c>
      <c r="O11" s="21"/>
      <c r="P11" s="21"/>
      <c r="Q11" s="21">
        <v>974745</v>
      </c>
      <c r="R11" s="21">
        <v>974745</v>
      </c>
      <c r="S11" s="21"/>
      <c r="T11" s="21"/>
      <c r="U11" s="21"/>
      <c r="V11" s="21"/>
      <c r="W11" s="21">
        <v>5676738</v>
      </c>
      <c r="X11" s="21">
        <v>4730220</v>
      </c>
      <c r="Y11" s="21">
        <v>946518</v>
      </c>
      <c r="Z11" s="6">
        <v>20.01</v>
      </c>
      <c r="AA11" s="28">
        <v>6306960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-4327003</v>
      </c>
      <c r="D15" s="16">
        <f>SUM(D16:D18)</f>
        <v>0</v>
      </c>
      <c r="E15" s="17">
        <f t="shared" si="2"/>
        <v>29313100</v>
      </c>
      <c r="F15" s="18">
        <f t="shared" si="2"/>
        <v>30660093</v>
      </c>
      <c r="G15" s="18">
        <f t="shared" si="2"/>
        <v>2017698</v>
      </c>
      <c r="H15" s="18">
        <f t="shared" si="2"/>
        <v>720313</v>
      </c>
      <c r="I15" s="18">
        <f t="shared" si="2"/>
        <v>375086</v>
      </c>
      <c r="J15" s="18">
        <f t="shared" si="2"/>
        <v>3113097</v>
      </c>
      <c r="K15" s="18">
        <f t="shared" si="2"/>
        <v>-1769929</v>
      </c>
      <c r="L15" s="18">
        <f t="shared" si="2"/>
        <v>2319615</v>
      </c>
      <c r="M15" s="18">
        <f t="shared" si="2"/>
        <v>2056548</v>
      </c>
      <c r="N15" s="18">
        <f t="shared" si="2"/>
        <v>2606234</v>
      </c>
      <c r="O15" s="18">
        <f t="shared" si="2"/>
        <v>3798368</v>
      </c>
      <c r="P15" s="18">
        <f t="shared" si="2"/>
        <v>3157166</v>
      </c>
      <c r="Q15" s="18">
        <f t="shared" si="2"/>
        <v>1414200</v>
      </c>
      <c r="R15" s="18">
        <f t="shared" si="2"/>
        <v>8369734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14089065</v>
      </c>
      <c r="X15" s="18">
        <f t="shared" si="2"/>
        <v>22995069</v>
      </c>
      <c r="Y15" s="18">
        <f t="shared" si="2"/>
        <v>-8906004</v>
      </c>
      <c r="Z15" s="4">
        <f>+IF(X15&lt;&gt;0,+(Y15/X15)*100,0)</f>
        <v>-38.730059909800666</v>
      </c>
      <c r="AA15" s="30">
        <f>SUM(AA16:AA18)</f>
        <v>30660093</v>
      </c>
    </row>
    <row r="16" spans="1:27" ht="13.5">
      <c r="A16" s="5" t="s">
        <v>42</v>
      </c>
      <c r="B16" s="3"/>
      <c r="C16" s="19">
        <v>-21316390</v>
      </c>
      <c r="D16" s="19"/>
      <c r="E16" s="20">
        <v>11313100</v>
      </c>
      <c r="F16" s="21">
        <v>7978574</v>
      </c>
      <c r="G16" s="21">
        <v>1070677</v>
      </c>
      <c r="H16" s="21">
        <v>720313</v>
      </c>
      <c r="I16" s="21">
        <v>375086</v>
      </c>
      <c r="J16" s="21">
        <v>2166076</v>
      </c>
      <c r="K16" s="21">
        <v>-822908</v>
      </c>
      <c r="L16" s="21"/>
      <c r="M16" s="21">
        <v>48333</v>
      </c>
      <c r="N16" s="21">
        <v>-774575</v>
      </c>
      <c r="O16" s="21">
        <v>1611803</v>
      </c>
      <c r="P16" s="21">
        <v>2151520</v>
      </c>
      <c r="Q16" s="21">
        <v>29900</v>
      </c>
      <c r="R16" s="21">
        <v>3793223</v>
      </c>
      <c r="S16" s="21"/>
      <c r="T16" s="21"/>
      <c r="U16" s="21"/>
      <c r="V16" s="21"/>
      <c r="W16" s="21">
        <v>5184724</v>
      </c>
      <c r="X16" s="21">
        <v>5983931</v>
      </c>
      <c r="Y16" s="21">
        <v>-799207</v>
      </c>
      <c r="Z16" s="6">
        <v>-13.36</v>
      </c>
      <c r="AA16" s="28">
        <v>7978574</v>
      </c>
    </row>
    <row r="17" spans="1:27" ht="13.5">
      <c r="A17" s="5" t="s">
        <v>43</v>
      </c>
      <c r="B17" s="3"/>
      <c r="C17" s="19">
        <v>16989387</v>
      </c>
      <c r="D17" s="19"/>
      <c r="E17" s="20">
        <v>18000000</v>
      </c>
      <c r="F17" s="21">
        <v>22681519</v>
      </c>
      <c r="G17" s="21">
        <v>947021</v>
      </c>
      <c r="H17" s="21"/>
      <c r="I17" s="21"/>
      <c r="J17" s="21">
        <v>947021</v>
      </c>
      <c r="K17" s="21">
        <v>-947021</v>
      </c>
      <c r="L17" s="21">
        <v>2319615</v>
      </c>
      <c r="M17" s="21">
        <v>2008215</v>
      </c>
      <c r="N17" s="21">
        <v>3380809</v>
      </c>
      <c r="O17" s="21">
        <v>2186565</v>
      </c>
      <c r="P17" s="21">
        <v>1005646</v>
      </c>
      <c r="Q17" s="21">
        <v>1384300</v>
      </c>
      <c r="R17" s="21">
        <v>4576511</v>
      </c>
      <c r="S17" s="21"/>
      <c r="T17" s="21"/>
      <c r="U17" s="21"/>
      <c r="V17" s="21"/>
      <c r="W17" s="21">
        <v>8904341</v>
      </c>
      <c r="X17" s="21">
        <v>17011138</v>
      </c>
      <c r="Y17" s="21">
        <v>-8106797</v>
      </c>
      <c r="Z17" s="6">
        <v>-47.66</v>
      </c>
      <c r="AA17" s="28">
        <v>22681519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-94500</v>
      </c>
      <c r="D19" s="16">
        <f>SUM(D20:D23)</f>
        <v>0</v>
      </c>
      <c r="E19" s="17">
        <f t="shared" si="3"/>
        <v>200000</v>
      </c>
      <c r="F19" s="18">
        <f t="shared" si="3"/>
        <v>100000</v>
      </c>
      <c r="G19" s="18">
        <f t="shared" si="3"/>
        <v>60000</v>
      </c>
      <c r="H19" s="18">
        <f t="shared" si="3"/>
        <v>40000</v>
      </c>
      <c r="I19" s="18">
        <f t="shared" si="3"/>
        <v>0</v>
      </c>
      <c r="J19" s="18">
        <f t="shared" si="3"/>
        <v>100000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29750</v>
      </c>
      <c r="R19" s="18">
        <f t="shared" si="3"/>
        <v>29750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129750</v>
      </c>
      <c r="X19" s="18">
        <f t="shared" si="3"/>
        <v>75001</v>
      </c>
      <c r="Y19" s="18">
        <f t="shared" si="3"/>
        <v>54749</v>
      </c>
      <c r="Z19" s="4">
        <f>+IF(X19&lt;&gt;0,+(Y19/X19)*100,0)</f>
        <v>72.99769336408848</v>
      </c>
      <c r="AA19" s="30">
        <f>SUM(AA20:AA23)</f>
        <v>100000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-94500</v>
      </c>
      <c r="D23" s="19"/>
      <c r="E23" s="20">
        <v>200000</v>
      </c>
      <c r="F23" s="21">
        <v>100000</v>
      </c>
      <c r="G23" s="21">
        <v>60000</v>
      </c>
      <c r="H23" s="21">
        <v>40000</v>
      </c>
      <c r="I23" s="21"/>
      <c r="J23" s="21">
        <v>100000</v>
      </c>
      <c r="K23" s="21"/>
      <c r="L23" s="21"/>
      <c r="M23" s="21"/>
      <c r="N23" s="21"/>
      <c r="O23" s="21"/>
      <c r="P23" s="21"/>
      <c r="Q23" s="21">
        <v>29750</v>
      </c>
      <c r="R23" s="21">
        <v>29750</v>
      </c>
      <c r="S23" s="21"/>
      <c r="T23" s="21"/>
      <c r="U23" s="21"/>
      <c r="V23" s="21"/>
      <c r="W23" s="21">
        <v>129750</v>
      </c>
      <c r="X23" s="21">
        <v>75001</v>
      </c>
      <c r="Y23" s="21">
        <v>54749</v>
      </c>
      <c r="Z23" s="6">
        <v>73</v>
      </c>
      <c r="AA23" s="28">
        <v>100000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11329350</v>
      </c>
      <c r="D25" s="50">
        <f>+D5+D9+D15+D19+D24</f>
        <v>0</v>
      </c>
      <c r="E25" s="51">
        <f t="shared" si="4"/>
        <v>48899777</v>
      </c>
      <c r="F25" s="52">
        <f t="shared" si="4"/>
        <v>41464276</v>
      </c>
      <c r="G25" s="52">
        <f t="shared" si="4"/>
        <v>2962337</v>
      </c>
      <c r="H25" s="52">
        <f t="shared" si="4"/>
        <v>1463416</v>
      </c>
      <c r="I25" s="52">
        <f t="shared" si="4"/>
        <v>2319161</v>
      </c>
      <c r="J25" s="52">
        <f t="shared" si="4"/>
        <v>6744914</v>
      </c>
      <c r="K25" s="52">
        <f t="shared" si="4"/>
        <v>-1002064</v>
      </c>
      <c r="L25" s="52">
        <f t="shared" si="4"/>
        <v>3005143</v>
      </c>
      <c r="M25" s="52">
        <f t="shared" si="4"/>
        <v>4004292</v>
      </c>
      <c r="N25" s="52">
        <f t="shared" si="4"/>
        <v>6007371</v>
      </c>
      <c r="O25" s="52">
        <f t="shared" si="4"/>
        <v>3827668</v>
      </c>
      <c r="P25" s="52">
        <f t="shared" si="4"/>
        <v>3184285</v>
      </c>
      <c r="Q25" s="52">
        <f t="shared" si="4"/>
        <v>3011836</v>
      </c>
      <c r="R25" s="52">
        <f t="shared" si="4"/>
        <v>10023789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22776074</v>
      </c>
      <c r="X25" s="52">
        <f t="shared" si="4"/>
        <v>31098205</v>
      </c>
      <c r="Y25" s="52">
        <f t="shared" si="4"/>
        <v>-8322131</v>
      </c>
      <c r="Z25" s="53">
        <f>+IF(X25&lt;&gt;0,+(Y25/X25)*100,0)</f>
        <v>-26.760808220281522</v>
      </c>
      <c r="AA25" s="54">
        <f>+AA5+AA9+AA15+AA19+AA24</f>
        <v>41464276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-13238337</v>
      </c>
      <c r="D28" s="19"/>
      <c r="E28" s="20">
        <v>28480900</v>
      </c>
      <c r="F28" s="21">
        <v>29508803</v>
      </c>
      <c r="G28" s="21">
        <v>2672365</v>
      </c>
      <c r="H28" s="21">
        <v>1419957</v>
      </c>
      <c r="I28" s="21">
        <v>1559192</v>
      </c>
      <c r="J28" s="21">
        <v>5651514</v>
      </c>
      <c r="K28" s="21">
        <v>-942231</v>
      </c>
      <c r="L28" s="21">
        <v>2680353</v>
      </c>
      <c r="M28" s="21">
        <v>3809222</v>
      </c>
      <c r="N28" s="21">
        <v>5547344</v>
      </c>
      <c r="O28" s="21">
        <v>3768468</v>
      </c>
      <c r="P28" s="21">
        <v>3157166</v>
      </c>
      <c r="Q28" s="21">
        <v>2492214</v>
      </c>
      <c r="R28" s="21">
        <v>9417848</v>
      </c>
      <c r="S28" s="21"/>
      <c r="T28" s="21"/>
      <c r="U28" s="21"/>
      <c r="V28" s="21"/>
      <c r="W28" s="21">
        <v>20616706</v>
      </c>
      <c r="X28" s="21">
        <v>22131599</v>
      </c>
      <c r="Y28" s="21">
        <v>-1514893</v>
      </c>
      <c r="Z28" s="6">
        <v>-6.84</v>
      </c>
      <c r="AA28" s="19">
        <v>29508803</v>
      </c>
    </row>
    <row r="29" spans="1:27" ht="13.5">
      <c r="A29" s="56" t="s">
        <v>55</v>
      </c>
      <c r="B29" s="3"/>
      <c r="C29" s="19"/>
      <c r="D29" s="19"/>
      <c r="E29" s="20">
        <v>430000</v>
      </c>
      <c r="F29" s="21"/>
      <c r="G29" s="21"/>
      <c r="H29" s="21"/>
      <c r="I29" s="21"/>
      <c r="J29" s="21"/>
      <c r="K29" s="21"/>
      <c r="L29" s="21"/>
      <c r="M29" s="21">
        <v>26085</v>
      </c>
      <c r="N29" s="21">
        <v>26085</v>
      </c>
      <c r="O29" s="21"/>
      <c r="P29" s="21"/>
      <c r="Q29" s="21"/>
      <c r="R29" s="21"/>
      <c r="S29" s="21"/>
      <c r="T29" s="21"/>
      <c r="U29" s="21"/>
      <c r="V29" s="21"/>
      <c r="W29" s="21">
        <v>26085</v>
      </c>
      <c r="X29" s="21"/>
      <c r="Y29" s="21">
        <v>26085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-13238337</v>
      </c>
      <c r="D32" s="25">
        <f>SUM(D28:D31)</f>
        <v>0</v>
      </c>
      <c r="E32" s="26">
        <f t="shared" si="5"/>
        <v>28910900</v>
      </c>
      <c r="F32" s="27">
        <f t="shared" si="5"/>
        <v>29508803</v>
      </c>
      <c r="G32" s="27">
        <f t="shared" si="5"/>
        <v>2672365</v>
      </c>
      <c r="H32" s="27">
        <f t="shared" si="5"/>
        <v>1419957</v>
      </c>
      <c r="I32" s="27">
        <f t="shared" si="5"/>
        <v>1559192</v>
      </c>
      <c r="J32" s="27">
        <f t="shared" si="5"/>
        <v>5651514</v>
      </c>
      <c r="K32" s="27">
        <f t="shared" si="5"/>
        <v>-942231</v>
      </c>
      <c r="L32" s="27">
        <f t="shared" si="5"/>
        <v>2680353</v>
      </c>
      <c r="M32" s="27">
        <f t="shared" si="5"/>
        <v>3835307</v>
      </c>
      <c r="N32" s="27">
        <f t="shared" si="5"/>
        <v>5573429</v>
      </c>
      <c r="O32" s="27">
        <f t="shared" si="5"/>
        <v>3768468</v>
      </c>
      <c r="P32" s="27">
        <f t="shared" si="5"/>
        <v>3157166</v>
      </c>
      <c r="Q32" s="27">
        <f t="shared" si="5"/>
        <v>2492214</v>
      </c>
      <c r="R32" s="27">
        <f t="shared" si="5"/>
        <v>9417848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20642791</v>
      </c>
      <c r="X32" s="27">
        <f t="shared" si="5"/>
        <v>22131599</v>
      </c>
      <c r="Y32" s="27">
        <f t="shared" si="5"/>
        <v>-1488808</v>
      </c>
      <c r="Z32" s="13">
        <f>+IF(X32&lt;&gt;0,+(Y32/X32)*100,0)</f>
        <v>-6.72706929128799</v>
      </c>
      <c r="AA32" s="31">
        <f>SUM(AA28:AA31)</f>
        <v>29508803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-505764</v>
      </c>
      <c r="D35" s="19"/>
      <c r="E35" s="20">
        <v>1416000</v>
      </c>
      <c r="F35" s="21">
        <v>6730239</v>
      </c>
      <c r="G35" s="21">
        <v>229972</v>
      </c>
      <c r="H35" s="21">
        <v>3459</v>
      </c>
      <c r="I35" s="21">
        <v>104348</v>
      </c>
      <c r="J35" s="21">
        <v>337779</v>
      </c>
      <c r="K35" s="21">
        <v>-211183</v>
      </c>
      <c r="L35" s="21">
        <v>159790</v>
      </c>
      <c r="M35" s="21">
        <v>168985</v>
      </c>
      <c r="N35" s="21">
        <v>117592</v>
      </c>
      <c r="O35" s="21">
        <v>29300</v>
      </c>
      <c r="P35" s="21"/>
      <c r="Q35" s="21"/>
      <c r="R35" s="21">
        <v>29300</v>
      </c>
      <c r="S35" s="21"/>
      <c r="T35" s="21"/>
      <c r="U35" s="21"/>
      <c r="V35" s="21"/>
      <c r="W35" s="21">
        <v>484671</v>
      </c>
      <c r="X35" s="21">
        <v>5047680</v>
      </c>
      <c r="Y35" s="21">
        <v>-4563009</v>
      </c>
      <c r="Z35" s="6">
        <v>-90.4</v>
      </c>
      <c r="AA35" s="28">
        <v>6730239</v>
      </c>
    </row>
    <row r="36" spans="1:27" ht="13.5">
      <c r="A36" s="60" t="s">
        <v>62</v>
      </c>
      <c r="B36" s="10"/>
      <c r="C36" s="61">
        <f aca="true" t="shared" si="6" ref="C36:Y36">SUM(C32:C35)</f>
        <v>-13744101</v>
      </c>
      <c r="D36" s="61">
        <f>SUM(D32:D35)</f>
        <v>0</v>
      </c>
      <c r="E36" s="62">
        <f t="shared" si="6"/>
        <v>30326900</v>
      </c>
      <c r="F36" s="63">
        <f t="shared" si="6"/>
        <v>36239042</v>
      </c>
      <c r="G36" s="63">
        <f t="shared" si="6"/>
        <v>2902337</v>
      </c>
      <c r="H36" s="63">
        <f t="shared" si="6"/>
        <v>1423416</v>
      </c>
      <c r="I36" s="63">
        <f t="shared" si="6"/>
        <v>1663540</v>
      </c>
      <c r="J36" s="63">
        <f t="shared" si="6"/>
        <v>5989293</v>
      </c>
      <c r="K36" s="63">
        <f t="shared" si="6"/>
        <v>-1153414</v>
      </c>
      <c r="L36" s="63">
        <f t="shared" si="6"/>
        <v>2840143</v>
      </c>
      <c r="M36" s="63">
        <f t="shared" si="6"/>
        <v>4004292</v>
      </c>
      <c r="N36" s="63">
        <f t="shared" si="6"/>
        <v>5691021</v>
      </c>
      <c r="O36" s="63">
        <f t="shared" si="6"/>
        <v>3797768</v>
      </c>
      <c r="P36" s="63">
        <f t="shared" si="6"/>
        <v>3157166</v>
      </c>
      <c r="Q36" s="63">
        <f t="shared" si="6"/>
        <v>2492214</v>
      </c>
      <c r="R36" s="63">
        <f t="shared" si="6"/>
        <v>9447148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21127462</v>
      </c>
      <c r="X36" s="63">
        <f t="shared" si="6"/>
        <v>27179279</v>
      </c>
      <c r="Y36" s="63">
        <f t="shared" si="6"/>
        <v>-6051817</v>
      </c>
      <c r="Z36" s="64">
        <f>+IF(X36&lt;&gt;0,+(Y36/X36)*100,0)</f>
        <v>-22.266289698118925</v>
      </c>
      <c r="AA36" s="65">
        <f>SUM(AA32:AA35)</f>
        <v>36239042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97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128619116</v>
      </c>
      <c r="D5" s="16">
        <f>SUM(D6:D8)</f>
        <v>0</v>
      </c>
      <c r="E5" s="17">
        <f t="shared" si="0"/>
        <v>77255078</v>
      </c>
      <c r="F5" s="18">
        <f t="shared" si="0"/>
        <v>430608538</v>
      </c>
      <c r="G5" s="18">
        <f t="shared" si="0"/>
        <v>199500</v>
      </c>
      <c r="H5" s="18">
        <f t="shared" si="0"/>
        <v>26052</v>
      </c>
      <c r="I5" s="18">
        <f t="shared" si="0"/>
        <v>128844658</v>
      </c>
      <c r="J5" s="18">
        <f t="shared" si="0"/>
        <v>129070210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129070210</v>
      </c>
      <c r="X5" s="18">
        <f t="shared" si="0"/>
        <v>322956406</v>
      </c>
      <c r="Y5" s="18">
        <f t="shared" si="0"/>
        <v>-193886196</v>
      </c>
      <c r="Z5" s="4">
        <f>+IF(X5&lt;&gt;0,+(Y5/X5)*100,0)</f>
        <v>-60.03478872006025</v>
      </c>
      <c r="AA5" s="16">
        <f>SUM(AA6:AA8)</f>
        <v>430608538</v>
      </c>
    </row>
    <row r="6" spans="1:27" ht="13.5">
      <c r="A6" s="5" t="s">
        <v>32</v>
      </c>
      <c r="B6" s="3"/>
      <c r="C6" s="19"/>
      <c r="D6" s="19"/>
      <c r="E6" s="20">
        <v>2545075</v>
      </c>
      <c r="F6" s="21">
        <v>250000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187501</v>
      </c>
      <c r="Y6" s="21">
        <v>-187501</v>
      </c>
      <c r="Z6" s="6">
        <v>-100</v>
      </c>
      <c r="AA6" s="28">
        <v>250000</v>
      </c>
    </row>
    <row r="7" spans="1:27" ht="13.5">
      <c r="A7" s="5" t="s">
        <v>33</v>
      </c>
      <c r="B7" s="3"/>
      <c r="C7" s="22">
        <v>128619116</v>
      </c>
      <c r="D7" s="22"/>
      <c r="E7" s="23">
        <v>74710003</v>
      </c>
      <c r="F7" s="24">
        <v>430358538</v>
      </c>
      <c r="G7" s="24">
        <v>199500</v>
      </c>
      <c r="H7" s="24">
        <v>26052</v>
      </c>
      <c r="I7" s="24">
        <v>128844658</v>
      </c>
      <c r="J7" s="24">
        <v>129070210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129070210</v>
      </c>
      <c r="X7" s="24">
        <v>322768905</v>
      </c>
      <c r="Y7" s="24">
        <v>-193698695</v>
      </c>
      <c r="Z7" s="7">
        <v>-60.01</v>
      </c>
      <c r="AA7" s="29">
        <v>430358538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122460160</v>
      </c>
      <c r="D9" s="16">
        <f>SUM(D10:D14)</f>
        <v>0</v>
      </c>
      <c r="E9" s="17">
        <f t="shared" si="1"/>
        <v>950000</v>
      </c>
      <c r="F9" s="18">
        <f t="shared" si="1"/>
        <v>31531026</v>
      </c>
      <c r="G9" s="18">
        <f t="shared" si="1"/>
        <v>0</v>
      </c>
      <c r="H9" s="18">
        <f t="shared" si="1"/>
        <v>1795641</v>
      </c>
      <c r="I9" s="18">
        <f t="shared" si="1"/>
        <v>128628972</v>
      </c>
      <c r="J9" s="18">
        <f t="shared" si="1"/>
        <v>130424613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130424613</v>
      </c>
      <c r="X9" s="18">
        <f t="shared" si="1"/>
        <v>23648268</v>
      </c>
      <c r="Y9" s="18">
        <f t="shared" si="1"/>
        <v>106776345</v>
      </c>
      <c r="Z9" s="4">
        <f>+IF(X9&lt;&gt;0,+(Y9/X9)*100,0)</f>
        <v>451.5186693587877</v>
      </c>
      <c r="AA9" s="30">
        <f>SUM(AA10:AA14)</f>
        <v>31531026</v>
      </c>
    </row>
    <row r="10" spans="1:27" ht="13.5">
      <c r="A10" s="5" t="s">
        <v>36</v>
      </c>
      <c r="B10" s="3"/>
      <c r="C10" s="19">
        <v>53870861</v>
      </c>
      <c r="D10" s="19"/>
      <c r="E10" s="20">
        <v>350000</v>
      </c>
      <c r="F10" s="21">
        <v>17250000</v>
      </c>
      <c r="G10" s="21"/>
      <c r="H10" s="21">
        <v>252200</v>
      </c>
      <c r="I10" s="21">
        <v>54123061</v>
      </c>
      <c r="J10" s="21">
        <v>54375261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54375261</v>
      </c>
      <c r="X10" s="21">
        <v>12937500</v>
      </c>
      <c r="Y10" s="21">
        <v>41437761</v>
      </c>
      <c r="Z10" s="6">
        <v>320.29</v>
      </c>
      <c r="AA10" s="28">
        <v>17250000</v>
      </c>
    </row>
    <row r="11" spans="1:27" ht="13.5">
      <c r="A11" s="5" t="s">
        <v>37</v>
      </c>
      <c r="B11" s="3"/>
      <c r="C11" s="19">
        <v>50515219</v>
      </c>
      <c r="D11" s="19"/>
      <c r="E11" s="20"/>
      <c r="F11" s="21">
        <v>9000000</v>
      </c>
      <c r="G11" s="21"/>
      <c r="H11" s="21"/>
      <c r="I11" s="21">
        <v>52587089</v>
      </c>
      <c r="J11" s="21">
        <v>52587089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52587089</v>
      </c>
      <c r="X11" s="21">
        <v>6750000</v>
      </c>
      <c r="Y11" s="21">
        <v>45837089</v>
      </c>
      <c r="Z11" s="6">
        <v>679.07</v>
      </c>
      <c r="AA11" s="28">
        <v>9000000</v>
      </c>
    </row>
    <row r="12" spans="1:27" ht="13.5">
      <c r="A12" s="5" t="s">
        <v>38</v>
      </c>
      <c r="B12" s="3"/>
      <c r="C12" s="19">
        <v>18074080</v>
      </c>
      <c r="D12" s="19"/>
      <c r="E12" s="20">
        <v>600000</v>
      </c>
      <c r="F12" s="21">
        <v>5281026</v>
      </c>
      <c r="G12" s="21"/>
      <c r="H12" s="21">
        <v>1543441</v>
      </c>
      <c r="I12" s="21">
        <v>21918822</v>
      </c>
      <c r="J12" s="21">
        <v>23462263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23462263</v>
      </c>
      <c r="X12" s="21">
        <v>3960768</v>
      </c>
      <c r="Y12" s="21">
        <v>19501495</v>
      </c>
      <c r="Z12" s="6">
        <v>492.37</v>
      </c>
      <c r="AA12" s="28">
        <v>5281026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210724229</v>
      </c>
      <c r="D15" s="16">
        <f>SUM(D16:D18)</f>
        <v>0</v>
      </c>
      <c r="E15" s="17">
        <f t="shared" si="2"/>
        <v>22910103</v>
      </c>
      <c r="F15" s="18">
        <f t="shared" si="2"/>
        <v>15910739</v>
      </c>
      <c r="G15" s="18">
        <f t="shared" si="2"/>
        <v>2701050</v>
      </c>
      <c r="H15" s="18">
        <f t="shared" si="2"/>
        <v>1333330</v>
      </c>
      <c r="I15" s="18">
        <f t="shared" si="2"/>
        <v>221418838</v>
      </c>
      <c r="J15" s="18">
        <f t="shared" si="2"/>
        <v>225453218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225453218</v>
      </c>
      <c r="X15" s="18">
        <f t="shared" si="2"/>
        <v>11933054</v>
      </c>
      <c r="Y15" s="18">
        <f t="shared" si="2"/>
        <v>213520164</v>
      </c>
      <c r="Z15" s="4">
        <f>+IF(X15&lt;&gt;0,+(Y15/X15)*100,0)</f>
        <v>1789.3170013309248</v>
      </c>
      <c r="AA15" s="30">
        <f>SUM(AA16:AA18)</f>
        <v>15910739</v>
      </c>
    </row>
    <row r="16" spans="1:27" ht="13.5">
      <c r="A16" s="5" t="s">
        <v>42</v>
      </c>
      <c r="B16" s="3"/>
      <c r="C16" s="19">
        <v>30355190</v>
      </c>
      <c r="D16" s="19"/>
      <c r="E16" s="20">
        <v>84556</v>
      </c>
      <c r="F16" s="21">
        <v>1084556</v>
      </c>
      <c r="G16" s="21"/>
      <c r="H16" s="21"/>
      <c r="I16" s="21">
        <v>30355190</v>
      </c>
      <c r="J16" s="21">
        <v>30355190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30355190</v>
      </c>
      <c r="X16" s="21">
        <v>813416</v>
      </c>
      <c r="Y16" s="21">
        <v>29541774</v>
      </c>
      <c r="Z16" s="6">
        <v>3631.82</v>
      </c>
      <c r="AA16" s="28">
        <v>1084556</v>
      </c>
    </row>
    <row r="17" spans="1:27" ht="13.5">
      <c r="A17" s="5" t="s">
        <v>43</v>
      </c>
      <c r="B17" s="3"/>
      <c r="C17" s="19">
        <v>180369039</v>
      </c>
      <c r="D17" s="19"/>
      <c r="E17" s="20">
        <v>22825547</v>
      </c>
      <c r="F17" s="21">
        <v>14826183</v>
      </c>
      <c r="G17" s="21">
        <v>2701050</v>
      </c>
      <c r="H17" s="21">
        <v>1333330</v>
      </c>
      <c r="I17" s="21">
        <v>191063648</v>
      </c>
      <c r="J17" s="21">
        <v>195098028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195098028</v>
      </c>
      <c r="X17" s="21">
        <v>11119638</v>
      </c>
      <c r="Y17" s="21">
        <v>183978390</v>
      </c>
      <c r="Z17" s="6">
        <v>1654.54</v>
      </c>
      <c r="AA17" s="28">
        <v>14826183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101755998</v>
      </c>
      <c r="D19" s="16">
        <f>SUM(D20:D23)</f>
        <v>0</v>
      </c>
      <c r="E19" s="17">
        <f t="shared" si="3"/>
        <v>99613178</v>
      </c>
      <c r="F19" s="18">
        <f t="shared" si="3"/>
        <v>0</v>
      </c>
      <c r="G19" s="18">
        <f t="shared" si="3"/>
        <v>-878756</v>
      </c>
      <c r="H19" s="18">
        <f t="shared" si="3"/>
        <v>53393</v>
      </c>
      <c r="I19" s="18">
        <f t="shared" si="3"/>
        <v>95291047</v>
      </c>
      <c r="J19" s="18">
        <f t="shared" si="3"/>
        <v>94465684</v>
      </c>
      <c r="K19" s="18">
        <f t="shared" si="3"/>
        <v>1310004</v>
      </c>
      <c r="L19" s="18">
        <f t="shared" si="3"/>
        <v>0</v>
      </c>
      <c r="M19" s="18">
        <f t="shared" si="3"/>
        <v>0</v>
      </c>
      <c r="N19" s="18">
        <f t="shared" si="3"/>
        <v>1310004</v>
      </c>
      <c r="O19" s="18">
        <f t="shared" si="3"/>
        <v>0</v>
      </c>
      <c r="P19" s="18">
        <f t="shared" si="3"/>
        <v>2154838</v>
      </c>
      <c r="Q19" s="18">
        <f t="shared" si="3"/>
        <v>0</v>
      </c>
      <c r="R19" s="18">
        <f t="shared" si="3"/>
        <v>2154838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97930526</v>
      </c>
      <c r="X19" s="18">
        <f t="shared" si="3"/>
        <v>0</v>
      </c>
      <c r="Y19" s="18">
        <f t="shared" si="3"/>
        <v>97930526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>
        <v>-218786</v>
      </c>
      <c r="D20" s="19"/>
      <c r="E20" s="20">
        <v>1000000</v>
      </c>
      <c r="F20" s="21"/>
      <c r="G20" s="21">
        <v>-878756</v>
      </c>
      <c r="H20" s="21">
        <v>53393</v>
      </c>
      <c r="I20" s="21">
        <v>-6683737</v>
      </c>
      <c r="J20" s="21">
        <v>-7509100</v>
      </c>
      <c r="K20" s="21">
        <v>1310004</v>
      </c>
      <c r="L20" s="21"/>
      <c r="M20" s="21"/>
      <c r="N20" s="21">
        <v>1310004</v>
      </c>
      <c r="O20" s="21"/>
      <c r="P20" s="21">
        <v>2154838</v>
      </c>
      <c r="Q20" s="21"/>
      <c r="R20" s="21">
        <v>2154838</v>
      </c>
      <c r="S20" s="21"/>
      <c r="T20" s="21"/>
      <c r="U20" s="21"/>
      <c r="V20" s="21"/>
      <c r="W20" s="21">
        <v>-4044258</v>
      </c>
      <c r="X20" s="21"/>
      <c r="Y20" s="21">
        <v>-4044258</v>
      </c>
      <c r="Z20" s="6"/>
      <c r="AA20" s="28"/>
    </row>
    <row r="21" spans="1:27" ht="13.5">
      <c r="A21" s="5" t="s">
        <v>47</v>
      </c>
      <c r="B21" s="3"/>
      <c r="C21" s="19"/>
      <c r="D21" s="19"/>
      <c r="E21" s="20">
        <v>83751296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>
        <v>87113462</v>
      </c>
      <c r="D22" s="22"/>
      <c r="E22" s="23"/>
      <c r="F22" s="24"/>
      <c r="G22" s="24"/>
      <c r="H22" s="24"/>
      <c r="I22" s="24">
        <v>87113462</v>
      </c>
      <c r="J22" s="24">
        <v>87113462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87113462</v>
      </c>
      <c r="X22" s="24"/>
      <c r="Y22" s="24">
        <v>87113462</v>
      </c>
      <c r="Z22" s="7"/>
      <c r="AA22" s="29"/>
    </row>
    <row r="23" spans="1:27" ht="13.5">
      <c r="A23" s="5" t="s">
        <v>49</v>
      </c>
      <c r="B23" s="3"/>
      <c r="C23" s="19">
        <v>14861322</v>
      </c>
      <c r="D23" s="19"/>
      <c r="E23" s="20">
        <v>14861882</v>
      </c>
      <c r="F23" s="21"/>
      <c r="G23" s="21"/>
      <c r="H23" s="21"/>
      <c r="I23" s="21">
        <v>14861322</v>
      </c>
      <c r="J23" s="21">
        <v>14861322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14861322</v>
      </c>
      <c r="X23" s="21"/>
      <c r="Y23" s="21">
        <v>14861322</v>
      </c>
      <c r="Z23" s="6"/>
      <c r="AA23" s="28"/>
    </row>
    <row r="24" spans="1:27" ht="13.5">
      <c r="A24" s="2" t="s">
        <v>50</v>
      </c>
      <c r="B24" s="8"/>
      <c r="C24" s="16">
        <v>76434</v>
      </c>
      <c r="D24" s="16"/>
      <c r="E24" s="17"/>
      <c r="F24" s="18"/>
      <c r="G24" s="18"/>
      <c r="H24" s="18"/>
      <c r="I24" s="18">
        <v>76434</v>
      </c>
      <c r="J24" s="18">
        <v>76434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76434</v>
      </c>
      <c r="X24" s="18"/>
      <c r="Y24" s="18">
        <v>76434</v>
      </c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563635937</v>
      </c>
      <c r="D25" s="50">
        <f>+D5+D9+D15+D19+D24</f>
        <v>0</v>
      </c>
      <c r="E25" s="51">
        <f t="shared" si="4"/>
        <v>200728359</v>
      </c>
      <c r="F25" s="52">
        <f t="shared" si="4"/>
        <v>478050303</v>
      </c>
      <c r="G25" s="52">
        <f t="shared" si="4"/>
        <v>2021794</v>
      </c>
      <c r="H25" s="52">
        <f t="shared" si="4"/>
        <v>3208416</v>
      </c>
      <c r="I25" s="52">
        <f t="shared" si="4"/>
        <v>574259949</v>
      </c>
      <c r="J25" s="52">
        <f t="shared" si="4"/>
        <v>579490159</v>
      </c>
      <c r="K25" s="52">
        <f t="shared" si="4"/>
        <v>1310004</v>
      </c>
      <c r="L25" s="52">
        <f t="shared" si="4"/>
        <v>0</v>
      </c>
      <c r="M25" s="52">
        <f t="shared" si="4"/>
        <v>0</v>
      </c>
      <c r="N25" s="52">
        <f t="shared" si="4"/>
        <v>1310004</v>
      </c>
      <c r="O25" s="52">
        <f t="shared" si="4"/>
        <v>0</v>
      </c>
      <c r="P25" s="52">
        <f t="shared" si="4"/>
        <v>2154838</v>
      </c>
      <c r="Q25" s="52">
        <f t="shared" si="4"/>
        <v>0</v>
      </c>
      <c r="R25" s="52">
        <f t="shared" si="4"/>
        <v>2154838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582955001</v>
      </c>
      <c r="X25" s="52">
        <f t="shared" si="4"/>
        <v>358537728</v>
      </c>
      <c r="Y25" s="52">
        <f t="shared" si="4"/>
        <v>224417273</v>
      </c>
      <c r="Z25" s="53">
        <f>+IF(X25&lt;&gt;0,+(Y25/X25)*100,0)</f>
        <v>62.5923732634352</v>
      </c>
      <c r="AA25" s="54">
        <f>+AA5+AA9+AA15+AA19+AA24</f>
        <v>478050303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311944157</v>
      </c>
      <c r="D28" s="19"/>
      <c r="E28" s="20">
        <v>47653086</v>
      </c>
      <c r="F28" s="21">
        <v>227886630</v>
      </c>
      <c r="G28" s="21">
        <v>1822294</v>
      </c>
      <c r="H28" s="21">
        <v>3128971</v>
      </c>
      <c r="I28" s="21">
        <v>315466961</v>
      </c>
      <c r="J28" s="21">
        <v>320418226</v>
      </c>
      <c r="K28" s="21">
        <v>1310004</v>
      </c>
      <c r="L28" s="21"/>
      <c r="M28" s="21"/>
      <c r="N28" s="21">
        <v>1310004</v>
      </c>
      <c r="O28" s="21"/>
      <c r="P28" s="21">
        <v>2154838</v>
      </c>
      <c r="Q28" s="21"/>
      <c r="R28" s="21">
        <v>2154838</v>
      </c>
      <c r="S28" s="21"/>
      <c r="T28" s="21"/>
      <c r="U28" s="21"/>
      <c r="V28" s="21"/>
      <c r="W28" s="21">
        <v>323883068</v>
      </c>
      <c r="X28" s="21">
        <v>170914971</v>
      </c>
      <c r="Y28" s="21">
        <v>152968097</v>
      </c>
      <c r="Z28" s="6">
        <v>89.5</v>
      </c>
      <c r="AA28" s="19">
        <v>227886630</v>
      </c>
    </row>
    <row r="29" spans="1:27" ht="13.5">
      <c r="A29" s="56" t="s">
        <v>55</v>
      </c>
      <c r="B29" s="3"/>
      <c r="C29" s="19"/>
      <c r="D29" s="19"/>
      <c r="E29" s="20">
        <v>350000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311944157</v>
      </c>
      <c r="D32" s="25">
        <f>SUM(D28:D31)</f>
        <v>0</v>
      </c>
      <c r="E32" s="26">
        <f t="shared" si="5"/>
        <v>48003086</v>
      </c>
      <c r="F32" s="27">
        <f t="shared" si="5"/>
        <v>227886630</v>
      </c>
      <c r="G32" s="27">
        <f t="shared" si="5"/>
        <v>1822294</v>
      </c>
      <c r="H32" s="27">
        <f t="shared" si="5"/>
        <v>3128971</v>
      </c>
      <c r="I32" s="27">
        <f t="shared" si="5"/>
        <v>315466961</v>
      </c>
      <c r="J32" s="27">
        <f t="shared" si="5"/>
        <v>320418226</v>
      </c>
      <c r="K32" s="27">
        <f t="shared" si="5"/>
        <v>1310004</v>
      </c>
      <c r="L32" s="27">
        <f t="shared" si="5"/>
        <v>0</v>
      </c>
      <c r="M32" s="27">
        <f t="shared" si="5"/>
        <v>0</v>
      </c>
      <c r="N32" s="27">
        <f t="shared" si="5"/>
        <v>1310004</v>
      </c>
      <c r="O32" s="27">
        <f t="shared" si="5"/>
        <v>0</v>
      </c>
      <c r="P32" s="27">
        <f t="shared" si="5"/>
        <v>2154838</v>
      </c>
      <c r="Q32" s="27">
        <f t="shared" si="5"/>
        <v>0</v>
      </c>
      <c r="R32" s="27">
        <f t="shared" si="5"/>
        <v>2154838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323883068</v>
      </c>
      <c r="X32" s="27">
        <f t="shared" si="5"/>
        <v>170914971</v>
      </c>
      <c r="Y32" s="27">
        <f t="shared" si="5"/>
        <v>152968097</v>
      </c>
      <c r="Z32" s="13">
        <f>+IF(X32&lt;&gt;0,+(Y32/X32)*100,0)</f>
        <v>89.49953073449605</v>
      </c>
      <c r="AA32" s="31">
        <f>SUM(AA28:AA31)</f>
        <v>227886630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177742095</v>
      </c>
      <c r="D35" s="19"/>
      <c r="E35" s="20">
        <v>40134831</v>
      </c>
      <c r="F35" s="21"/>
      <c r="G35" s="21"/>
      <c r="H35" s="21"/>
      <c r="I35" s="21">
        <v>181175856</v>
      </c>
      <c r="J35" s="21">
        <v>181175856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181175856</v>
      </c>
      <c r="X35" s="21"/>
      <c r="Y35" s="21">
        <v>181175856</v>
      </c>
      <c r="Z35" s="6"/>
      <c r="AA35" s="28"/>
    </row>
    <row r="36" spans="1:27" ht="13.5">
      <c r="A36" s="60" t="s">
        <v>62</v>
      </c>
      <c r="B36" s="10"/>
      <c r="C36" s="61">
        <f aca="true" t="shared" si="6" ref="C36:Y36">SUM(C32:C35)</f>
        <v>489686252</v>
      </c>
      <c r="D36" s="61">
        <f>SUM(D32:D35)</f>
        <v>0</v>
      </c>
      <c r="E36" s="62">
        <f t="shared" si="6"/>
        <v>88137917</v>
      </c>
      <c r="F36" s="63">
        <f t="shared" si="6"/>
        <v>227886630</v>
      </c>
      <c r="G36" s="63">
        <f t="shared" si="6"/>
        <v>1822294</v>
      </c>
      <c r="H36" s="63">
        <f t="shared" si="6"/>
        <v>3128971</v>
      </c>
      <c r="I36" s="63">
        <f t="shared" si="6"/>
        <v>496642817</v>
      </c>
      <c r="J36" s="63">
        <f t="shared" si="6"/>
        <v>501594082</v>
      </c>
      <c r="K36" s="63">
        <f t="shared" si="6"/>
        <v>1310004</v>
      </c>
      <c r="L36" s="63">
        <f t="shared" si="6"/>
        <v>0</v>
      </c>
      <c r="M36" s="63">
        <f t="shared" si="6"/>
        <v>0</v>
      </c>
      <c r="N36" s="63">
        <f t="shared" si="6"/>
        <v>1310004</v>
      </c>
      <c r="O36" s="63">
        <f t="shared" si="6"/>
        <v>0</v>
      </c>
      <c r="P36" s="63">
        <f t="shared" si="6"/>
        <v>2154838</v>
      </c>
      <c r="Q36" s="63">
        <f t="shared" si="6"/>
        <v>0</v>
      </c>
      <c r="R36" s="63">
        <f t="shared" si="6"/>
        <v>2154838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505058924</v>
      </c>
      <c r="X36" s="63">
        <f t="shared" si="6"/>
        <v>170914971</v>
      </c>
      <c r="Y36" s="63">
        <f t="shared" si="6"/>
        <v>334143953</v>
      </c>
      <c r="Z36" s="64">
        <f>+IF(X36&lt;&gt;0,+(Y36/X36)*100,0)</f>
        <v>195.5030334937716</v>
      </c>
      <c r="AA36" s="65">
        <f>SUM(AA32:AA35)</f>
        <v>227886630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98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101024558</v>
      </c>
      <c r="D5" s="16">
        <f>SUM(D6:D8)</f>
        <v>0</v>
      </c>
      <c r="E5" s="17">
        <f t="shared" si="0"/>
        <v>348896580</v>
      </c>
      <c r="F5" s="18">
        <f t="shared" si="0"/>
        <v>6767850</v>
      </c>
      <c r="G5" s="18">
        <f t="shared" si="0"/>
        <v>80000</v>
      </c>
      <c r="H5" s="18">
        <f t="shared" si="0"/>
        <v>206752</v>
      </c>
      <c r="I5" s="18">
        <f t="shared" si="0"/>
        <v>681737</v>
      </c>
      <c r="J5" s="18">
        <f t="shared" si="0"/>
        <v>968489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522551</v>
      </c>
      <c r="Q5" s="18">
        <f t="shared" si="0"/>
        <v>-709239</v>
      </c>
      <c r="R5" s="18">
        <f t="shared" si="0"/>
        <v>-186688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781801</v>
      </c>
      <c r="X5" s="18">
        <f t="shared" si="0"/>
        <v>5075889</v>
      </c>
      <c r="Y5" s="18">
        <f t="shared" si="0"/>
        <v>-4294088</v>
      </c>
      <c r="Z5" s="4">
        <f>+IF(X5&lt;&gt;0,+(Y5/X5)*100,0)</f>
        <v>-84.59775223611075</v>
      </c>
      <c r="AA5" s="16">
        <f>SUM(AA6:AA8)</f>
        <v>6767850</v>
      </c>
    </row>
    <row r="6" spans="1:27" ht="13.5">
      <c r="A6" s="5" t="s">
        <v>32</v>
      </c>
      <c r="B6" s="3"/>
      <c r="C6" s="19">
        <v>-4167</v>
      </c>
      <c r="D6" s="19"/>
      <c r="E6" s="20"/>
      <c r="F6" s="21">
        <v>600000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450000</v>
      </c>
      <c r="Y6" s="21">
        <v>-450000</v>
      </c>
      <c r="Z6" s="6">
        <v>-100</v>
      </c>
      <c r="AA6" s="28">
        <v>600000</v>
      </c>
    </row>
    <row r="7" spans="1:27" ht="13.5">
      <c r="A7" s="5" t="s">
        <v>33</v>
      </c>
      <c r="B7" s="3"/>
      <c r="C7" s="22">
        <v>101028725</v>
      </c>
      <c r="D7" s="22"/>
      <c r="E7" s="23">
        <v>348896580</v>
      </c>
      <c r="F7" s="24">
        <v>6167850</v>
      </c>
      <c r="G7" s="24">
        <v>80000</v>
      </c>
      <c r="H7" s="24">
        <v>206752</v>
      </c>
      <c r="I7" s="24">
        <v>681737</v>
      </c>
      <c r="J7" s="24">
        <v>968489</v>
      </c>
      <c r="K7" s="24"/>
      <c r="L7" s="24"/>
      <c r="M7" s="24"/>
      <c r="N7" s="24"/>
      <c r="O7" s="24"/>
      <c r="P7" s="24">
        <v>522551</v>
      </c>
      <c r="Q7" s="24">
        <v>-709239</v>
      </c>
      <c r="R7" s="24">
        <v>-186688</v>
      </c>
      <c r="S7" s="24"/>
      <c r="T7" s="24"/>
      <c r="U7" s="24"/>
      <c r="V7" s="24"/>
      <c r="W7" s="24">
        <v>781801</v>
      </c>
      <c r="X7" s="24">
        <v>4625889</v>
      </c>
      <c r="Y7" s="24">
        <v>-3844088</v>
      </c>
      <c r="Z7" s="7">
        <v>-83.1</v>
      </c>
      <c r="AA7" s="29">
        <v>6167850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129737769</v>
      </c>
      <c r="D9" s="16">
        <f>SUM(D10:D14)</f>
        <v>0</v>
      </c>
      <c r="E9" s="17">
        <f t="shared" si="1"/>
        <v>0</v>
      </c>
      <c r="F9" s="18">
        <f t="shared" si="1"/>
        <v>10069150</v>
      </c>
      <c r="G9" s="18">
        <f t="shared" si="1"/>
        <v>0</v>
      </c>
      <c r="H9" s="18">
        <f t="shared" si="1"/>
        <v>241024</v>
      </c>
      <c r="I9" s="18">
        <f t="shared" si="1"/>
        <v>0</v>
      </c>
      <c r="J9" s="18">
        <f t="shared" si="1"/>
        <v>241024</v>
      </c>
      <c r="K9" s="18">
        <f t="shared" si="1"/>
        <v>2829057</v>
      </c>
      <c r="L9" s="18">
        <f t="shared" si="1"/>
        <v>1125002</v>
      </c>
      <c r="M9" s="18">
        <f t="shared" si="1"/>
        <v>0</v>
      </c>
      <c r="N9" s="18">
        <f t="shared" si="1"/>
        <v>3954059</v>
      </c>
      <c r="O9" s="18">
        <f t="shared" si="1"/>
        <v>0</v>
      </c>
      <c r="P9" s="18">
        <f t="shared" si="1"/>
        <v>1581478</v>
      </c>
      <c r="Q9" s="18">
        <f t="shared" si="1"/>
        <v>62489</v>
      </c>
      <c r="R9" s="18">
        <f t="shared" si="1"/>
        <v>1643967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5839050</v>
      </c>
      <c r="X9" s="18">
        <f t="shared" si="1"/>
        <v>7551859</v>
      </c>
      <c r="Y9" s="18">
        <f t="shared" si="1"/>
        <v>-1712809</v>
      </c>
      <c r="Z9" s="4">
        <f>+IF(X9&lt;&gt;0,+(Y9/X9)*100,0)</f>
        <v>-22.68062737929826</v>
      </c>
      <c r="AA9" s="30">
        <f>SUM(AA10:AA14)</f>
        <v>10069150</v>
      </c>
    </row>
    <row r="10" spans="1:27" ht="13.5">
      <c r="A10" s="5" t="s">
        <v>36</v>
      </c>
      <c r="B10" s="3"/>
      <c r="C10" s="19">
        <v>101799259</v>
      </c>
      <c r="D10" s="19"/>
      <c r="E10" s="20"/>
      <c r="F10" s="21">
        <v>10069150</v>
      </c>
      <c r="G10" s="21"/>
      <c r="H10" s="21">
        <v>241024</v>
      </c>
      <c r="I10" s="21"/>
      <c r="J10" s="21">
        <v>241024</v>
      </c>
      <c r="K10" s="21">
        <v>2829057</v>
      </c>
      <c r="L10" s="21">
        <v>1125002</v>
      </c>
      <c r="M10" s="21"/>
      <c r="N10" s="21">
        <v>3954059</v>
      </c>
      <c r="O10" s="21"/>
      <c r="P10" s="21">
        <v>1581478</v>
      </c>
      <c r="Q10" s="21">
        <v>134018</v>
      </c>
      <c r="R10" s="21">
        <v>1715496</v>
      </c>
      <c r="S10" s="21"/>
      <c r="T10" s="21"/>
      <c r="U10" s="21"/>
      <c r="V10" s="21"/>
      <c r="W10" s="21">
        <v>5910579</v>
      </c>
      <c r="X10" s="21">
        <v>7551859</v>
      </c>
      <c r="Y10" s="21">
        <v>-1641280</v>
      </c>
      <c r="Z10" s="6">
        <v>-21.73</v>
      </c>
      <c r="AA10" s="28">
        <v>10069150</v>
      </c>
    </row>
    <row r="11" spans="1:27" ht="13.5">
      <c r="A11" s="5" t="s">
        <v>37</v>
      </c>
      <c r="B11" s="3"/>
      <c r="C11" s="19">
        <v>27938510</v>
      </c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>
        <v>-71529</v>
      </c>
      <c r="R11" s="21">
        <v>-71529</v>
      </c>
      <c r="S11" s="21"/>
      <c r="T11" s="21"/>
      <c r="U11" s="21"/>
      <c r="V11" s="21"/>
      <c r="W11" s="21">
        <v>-71529</v>
      </c>
      <c r="X11" s="21"/>
      <c r="Y11" s="21">
        <v>-71529</v>
      </c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118625449</v>
      </c>
      <c r="D15" s="16">
        <f>SUM(D16:D18)</f>
        <v>0</v>
      </c>
      <c r="E15" s="17">
        <f t="shared" si="2"/>
        <v>0</v>
      </c>
      <c r="F15" s="18">
        <f t="shared" si="2"/>
        <v>8750000</v>
      </c>
      <c r="G15" s="18">
        <f t="shared" si="2"/>
        <v>0</v>
      </c>
      <c r="H15" s="18">
        <f t="shared" si="2"/>
        <v>0</v>
      </c>
      <c r="I15" s="18">
        <f t="shared" si="2"/>
        <v>669516</v>
      </c>
      <c r="J15" s="18">
        <f t="shared" si="2"/>
        <v>669516</v>
      </c>
      <c r="K15" s="18">
        <f t="shared" si="2"/>
        <v>40170</v>
      </c>
      <c r="L15" s="18">
        <f t="shared" si="2"/>
        <v>219344</v>
      </c>
      <c r="M15" s="18">
        <f t="shared" si="2"/>
        <v>0</v>
      </c>
      <c r="N15" s="18">
        <f t="shared" si="2"/>
        <v>259514</v>
      </c>
      <c r="O15" s="18">
        <f t="shared" si="2"/>
        <v>0</v>
      </c>
      <c r="P15" s="18">
        <f t="shared" si="2"/>
        <v>223200</v>
      </c>
      <c r="Q15" s="18">
        <f t="shared" si="2"/>
        <v>-223200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929030</v>
      </c>
      <c r="X15" s="18">
        <f t="shared" si="2"/>
        <v>6562499</v>
      </c>
      <c r="Y15" s="18">
        <f t="shared" si="2"/>
        <v>-5633469</v>
      </c>
      <c r="Z15" s="4">
        <f>+IF(X15&lt;&gt;0,+(Y15/X15)*100,0)</f>
        <v>-85.8433502237486</v>
      </c>
      <c r="AA15" s="30">
        <f>SUM(AA16:AA18)</f>
        <v>8750000</v>
      </c>
    </row>
    <row r="16" spans="1:27" ht="13.5">
      <c r="A16" s="5" t="s">
        <v>42</v>
      </c>
      <c r="B16" s="3"/>
      <c r="C16" s="19">
        <v>12889021</v>
      </c>
      <c r="D16" s="19"/>
      <c r="E16" s="20"/>
      <c r="F16" s="21">
        <v>8750000</v>
      </c>
      <c r="G16" s="21"/>
      <c r="H16" s="21"/>
      <c r="I16" s="21"/>
      <c r="J16" s="21"/>
      <c r="K16" s="21">
        <v>40170</v>
      </c>
      <c r="L16" s="21"/>
      <c r="M16" s="21"/>
      <c r="N16" s="21">
        <v>40170</v>
      </c>
      <c r="O16" s="21"/>
      <c r="P16" s="21">
        <v>223200</v>
      </c>
      <c r="Q16" s="21">
        <v>-223200</v>
      </c>
      <c r="R16" s="21"/>
      <c r="S16" s="21"/>
      <c r="T16" s="21"/>
      <c r="U16" s="21"/>
      <c r="V16" s="21"/>
      <c r="W16" s="21">
        <v>40170</v>
      </c>
      <c r="X16" s="21">
        <v>6562499</v>
      </c>
      <c r="Y16" s="21">
        <v>-6522329</v>
      </c>
      <c r="Z16" s="6">
        <v>-99.39</v>
      </c>
      <c r="AA16" s="28">
        <v>8750000</v>
      </c>
    </row>
    <row r="17" spans="1:27" ht="13.5">
      <c r="A17" s="5" t="s">
        <v>43</v>
      </c>
      <c r="B17" s="3"/>
      <c r="C17" s="19">
        <v>105736428</v>
      </c>
      <c r="D17" s="19"/>
      <c r="E17" s="20"/>
      <c r="F17" s="21"/>
      <c r="G17" s="21"/>
      <c r="H17" s="21"/>
      <c r="I17" s="21">
        <v>669516</v>
      </c>
      <c r="J17" s="21">
        <v>669516</v>
      </c>
      <c r="K17" s="21"/>
      <c r="L17" s="21">
        <v>219344</v>
      </c>
      <c r="M17" s="21"/>
      <c r="N17" s="21">
        <v>219344</v>
      </c>
      <c r="O17" s="21"/>
      <c r="P17" s="21"/>
      <c r="Q17" s="21"/>
      <c r="R17" s="21"/>
      <c r="S17" s="21"/>
      <c r="T17" s="21"/>
      <c r="U17" s="21"/>
      <c r="V17" s="21"/>
      <c r="W17" s="21">
        <v>888860</v>
      </c>
      <c r="X17" s="21"/>
      <c r="Y17" s="21">
        <v>888860</v>
      </c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13537184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>
        <v>4466283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9070901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362924960</v>
      </c>
      <c r="D25" s="50">
        <f>+D5+D9+D15+D19+D24</f>
        <v>0</v>
      </c>
      <c r="E25" s="51">
        <f t="shared" si="4"/>
        <v>348896580</v>
      </c>
      <c r="F25" s="52">
        <f t="shared" si="4"/>
        <v>25587000</v>
      </c>
      <c r="G25" s="52">
        <f t="shared" si="4"/>
        <v>80000</v>
      </c>
      <c r="H25" s="52">
        <f t="shared" si="4"/>
        <v>447776</v>
      </c>
      <c r="I25" s="52">
        <f t="shared" si="4"/>
        <v>1351253</v>
      </c>
      <c r="J25" s="52">
        <f t="shared" si="4"/>
        <v>1879029</v>
      </c>
      <c r="K25" s="52">
        <f t="shared" si="4"/>
        <v>2869227</v>
      </c>
      <c r="L25" s="52">
        <f t="shared" si="4"/>
        <v>1344346</v>
      </c>
      <c r="M25" s="52">
        <f t="shared" si="4"/>
        <v>0</v>
      </c>
      <c r="N25" s="52">
        <f t="shared" si="4"/>
        <v>4213573</v>
      </c>
      <c r="O25" s="52">
        <f t="shared" si="4"/>
        <v>0</v>
      </c>
      <c r="P25" s="52">
        <f t="shared" si="4"/>
        <v>2327229</v>
      </c>
      <c r="Q25" s="52">
        <f t="shared" si="4"/>
        <v>-869950</v>
      </c>
      <c r="R25" s="52">
        <f t="shared" si="4"/>
        <v>1457279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7549881</v>
      </c>
      <c r="X25" s="52">
        <f t="shared" si="4"/>
        <v>19190247</v>
      </c>
      <c r="Y25" s="52">
        <f t="shared" si="4"/>
        <v>-11640366</v>
      </c>
      <c r="Z25" s="53">
        <f>+IF(X25&lt;&gt;0,+(Y25/X25)*100,0)</f>
        <v>-60.65771847543182</v>
      </c>
      <c r="AA25" s="54">
        <f>+AA5+AA9+AA15+AA19+AA24</f>
        <v>25587000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-6091542</v>
      </c>
      <c r="D28" s="19"/>
      <c r="E28" s="20"/>
      <c r="F28" s="21">
        <v>24607000</v>
      </c>
      <c r="G28" s="21"/>
      <c r="H28" s="21">
        <v>241024</v>
      </c>
      <c r="I28" s="21">
        <v>669516</v>
      </c>
      <c r="J28" s="21">
        <v>910540</v>
      </c>
      <c r="K28" s="21">
        <v>2869227</v>
      </c>
      <c r="L28" s="21">
        <v>1344346</v>
      </c>
      <c r="M28" s="21"/>
      <c r="N28" s="21">
        <v>4213573</v>
      </c>
      <c r="O28" s="21"/>
      <c r="P28" s="21">
        <v>1804678</v>
      </c>
      <c r="Q28" s="21">
        <v>-240711</v>
      </c>
      <c r="R28" s="21">
        <v>1563967</v>
      </c>
      <c r="S28" s="21"/>
      <c r="T28" s="21"/>
      <c r="U28" s="21"/>
      <c r="V28" s="21"/>
      <c r="W28" s="21">
        <v>6688080</v>
      </c>
      <c r="X28" s="21">
        <v>18455245</v>
      </c>
      <c r="Y28" s="21">
        <v>-11767165</v>
      </c>
      <c r="Z28" s="6">
        <v>-63.76</v>
      </c>
      <c r="AA28" s="19">
        <v>24607000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-6091542</v>
      </c>
      <c r="D32" s="25">
        <f>SUM(D28:D31)</f>
        <v>0</v>
      </c>
      <c r="E32" s="26">
        <f t="shared" si="5"/>
        <v>0</v>
      </c>
      <c r="F32" s="27">
        <f t="shared" si="5"/>
        <v>24607000</v>
      </c>
      <c r="G32" s="27">
        <f t="shared" si="5"/>
        <v>0</v>
      </c>
      <c r="H32" s="27">
        <f t="shared" si="5"/>
        <v>241024</v>
      </c>
      <c r="I32" s="27">
        <f t="shared" si="5"/>
        <v>669516</v>
      </c>
      <c r="J32" s="27">
        <f t="shared" si="5"/>
        <v>910540</v>
      </c>
      <c r="K32" s="27">
        <f t="shared" si="5"/>
        <v>2869227</v>
      </c>
      <c r="L32" s="27">
        <f t="shared" si="5"/>
        <v>1344346</v>
      </c>
      <c r="M32" s="27">
        <f t="shared" si="5"/>
        <v>0</v>
      </c>
      <c r="N32" s="27">
        <f t="shared" si="5"/>
        <v>4213573</v>
      </c>
      <c r="O32" s="27">
        <f t="shared" si="5"/>
        <v>0</v>
      </c>
      <c r="P32" s="27">
        <f t="shared" si="5"/>
        <v>1804678</v>
      </c>
      <c r="Q32" s="27">
        <f t="shared" si="5"/>
        <v>-240711</v>
      </c>
      <c r="R32" s="27">
        <f t="shared" si="5"/>
        <v>1563967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6688080</v>
      </c>
      <c r="X32" s="27">
        <f t="shared" si="5"/>
        <v>18455245</v>
      </c>
      <c r="Y32" s="27">
        <f t="shared" si="5"/>
        <v>-11767165</v>
      </c>
      <c r="Z32" s="13">
        <f>+IF(X32&lt;&gt;0,+(Y32/X32)*100,0)</f>
        <v>-63.760546121170435</v>
      </c>
      <c r="AA32" s="31">
        <f>SUM(AA28:AA31)</f>
        <v>24607000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371213603</v>
      </c>
      <c r="D35" s="19"/>
      <c r="E35" s="20">
        <v>348896580</v>
      </c>
      <c r="F35" s="21"/>
      <c r="G35" s="21"/>
      <c r="H35" s="21">
        <v>6757</v>
      </c>
      <c r="I35" s="21"/>
      <c r="J35" s="21">
        <v>6757</v>
      </c>
      <c r="K35" s="21"/>
      <c r="L35" s="21"/>
      <c r="M35" s="21"/>
      <c r="N35" s="21"/>
      <c r="O35" s="21"/>
      <c r="P35" s="21">
        <v>514194</v>
      </c>
      <c r="Q35" s="21">
        <v>132500</v>
      </c>
      <c r="R35" s="21">
        <v>646694</v>
      </c>
      <c r="S35" s="21"/>
      <c r="T35" s="21"/>
      <c r="U35" s="21"/>
      <c r="V35" s="21"/>
      <c r="W35" s="21">
        <v>653451</v>
      </c>
      <c r="X35" s="21"/>
      <c r="Y35" s="21">
        <v>653451</v>
      </c>
      <c r="Z35" s="6"/>
      <c r="AA35" s="28"/>
    </row>
    <row r="36" spans="1:27" ht="13.5">
      <c r="A36" s="60" t="s">
        <v>62</v>
      </c>
      <c r="B36" s="10"/>
      <c r="C36" s="61">
        <f aca="true" t="shared" si="6" ref="C36:Y36">SUM(C32:C35)</f>
        <v>365122061</v>
      </c>
      <c r="D36" s="61">
        <f>SUM(D32:D35)</f>
        <v>0</v>
      </c>
      <c r="E36" s="62">
        <f t="shared" si="6"/>
        <v>348896580</v>
      </c>
      <c r="F36" s="63">
        <f t="shared" si="6"/>
        <v>24607000</v>
      </c>
      <c r="G36" s="63">
        <f t="shared" si="6"/>
        <v>0</v>
      </c>
      <c r="H36" s="63">
        <f t="shared" si="6"/>
        <v>247781</v>
      </c>
      <c r="I36" s="63">
        <f t="shared" si="6"/>
        <v>669516</v>
      </c>
      <c r="J36" s="63">
        <f t="shared" si="6"/>
        <v>917297</v>
      </c>
      <c r="K36" s="63">
        <f t="shared" si="6"/>
        <v>2869227</v>
      </c>
      <c r="L36" s="63">
        <f t="shared" si="6"/>
        <v>1344346</v>
      </c>
      <c r="M36" s="63">
        <f t="shared" si="6"/>
        <v>0</v>
      </c>
      <c r="N36" s="63">
        <f t="shared" si="6"/>
        <v>4213573</v>
      </c>
      <c r="O36" s="63">
        <f t="shared" si="6"/>
        <v>0</v>
      </c>
      <c r="P36" s="63">
        <f t="shared" si="6"/>
        <v>2318872</v>
      </c>
      <c r="Q36" s="63">
        <f t="shared" si="6"/>
        <v>-108211</v>
      </c>
      <c r="R36" s="63">
        <f t="shared" si="6"/>
        <v>2210661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7341531</v>
      </c>
      <c r="X36" s="63">
        <f t="shared" si="6"/>
        <v>18455245</v>
      </c>
      <c r="Y36" s="63">
        <f t="shared" si="6"/>
        <v>-11113714</v>
      </c>
      <c r="Z36" s="64">
        <f>+IF(X36&lt;&gt;0,+(Y36/X36)*100,0)</f>
        <v>-60.219812849951325</v>
      </c>
      <c r="AA36" s="65">
        <f>SUM(AA32:AA35)</f>
        <v>24607000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99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125025563</v>
      </c>
      <c r="D5" s="16">
        <f>SUM(D6:D8)</f>
        <v>0</v>
      </c>
      <c r="E5" s="17">
        <f t="shared" si="0"/>
        <v>4000000</v>
      </c>
      <c r="F5" s="18">
        <f t="shared" si="0"/>
        <v>3000000</v>
      </c>
      <c r="G5" s="18">
        <f t="shared" si="0"/>
        <v>0</v>
      </c>
      <c r="H5" s="18">
        <f t="shared" si="0"/>
        <v>159800</v>
      </c>
      <c r="I5" s="18">
        <f t="shared" si="0"/>
        <v>1371375</v>
      </c>
      <c r="J5" s="18">
        <f t="shared" si="0"/>
        <v>1531175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77500</v>
      </c>
      <c r="P5" s="18">
        <f t="shared" si="0"/>
        <v>0</v>
      </c>
      <c r="Q5" s="18">
        <f t="shared" si="0"/>
        <v>0</v>
      </c>
      <c r="R5" s="18">
        <f t="shared" si="0"/>
        <v>77500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1608675</v>
      </c>
      <c r="X5" s="18">
        <f t="shared" si="0"/>
        <v>2250000</v>
      </c>
      <c r="Y5" s="18">
        <f t="shared" si="0"/>
        <v>-641325</v>
      </c>
      <c r="Z5" s="4">
        <f>+IF(X5&lt;&gt;0,+(Y5/X5)*100,0)</f>
        <v>-28.503333333333337</v>
      </c>
      <c r="AA5" s="16">
        <f>SUM(AA6:AA8)</f>
        <v>3000000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125025563</v>
      </c>
      <c r="D7" s="22"/>
      <c r="E7" s="23">
        <v>4000000</v>
      </c>
      <c r="F7" s="24">
        <v>3000000</v>
      </c>
      <c r="G7" s="24"/>
      <c r="H7" s="24">
        <v>159800</v>
      </c>
      <c r="I7" s="24">
        <v>1371375</v>
      </c>
      <c r="J7" s="24">
        <v>1531175</v>
      </c>
      <c r="K7" s="24"/>
      <c r="L7" s="24"/>
      <c r="M7" s="24"/>
      <c r="N7" s="24"/>
      <c r="O7" s="24">
        <v>77500</v>
      </c>
      <c r="P7" s="24"/>
      <c r="Q7" s="24"/>
      <c r="R7" s="24">
        <v>77500</v>
      </c>
      <c r="S7" s="24"/>
      <c r="T7" s="24"/>
      <c r="U7" s="24"/>
      <c r="V7" s="24"/>
      <c r="W7" s="24">
        <v>1608675</v>
      </c>
      <c r="X7" s="24">
        <v>2250000</v>
      </c>
      <c r="Y7" s="24">
        <v>-641325</v>
      </c>
      <c r="Z7" s="7">
        <v>-28.5</v>
      </c>
      <c r="AA7" s="29">
        <v>3000000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25884817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25884817</v>
      </c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2133728054</v>
      </c>
      <c r="D19" s="16">
        <f>SUM(D20:D23)</f>
        <v>0</v>
      </c>
      <c r="E19" s="17">
        <f t="shared" si="3"/>
        <v>2105666000</v>
      </c>
      <c r="F19" s="18">
        <f t="shared" si="3"/>
        <v>298293704</v>
      </c>
      <c r="G19" s="18">
        <f t="shared" si="3"/>
        <v>16028573</v>
      </c>
      <c r="H19" s="18">
        <f t="shared" si="3"/>
        <v>10182436</v>
      </c>
      <c r="I19" s="18">
        <f t="shared" si="3"/>
        <v>21615855</v>
      </c>
      <c r="J19" s="18">
        <f t="shared" si="3"/>
        <v>47826864</v>
      </c>
      <c r="K19" s="18">
        <f t="shared" si="3"/>
        <v>20362842</v>
      </c>
      <c r="L19" s="18">
        <f t="shared" si="3"/>
        <v>2186678</v>
      </c>
      <c r="M19" s="18">
        <f t="shared" si="3"/>
        <v>39760652</v>
      </c>
      <c r="N19" s="18">
        <f t="shared" si="3"/>
        <v>62310172</v>
      </c>
      <c r="O19" s="18">
        <f t="shared" si="3"/>
        <v>252268</v>
      </c>
      <c r="P19" s="18">
        <f t="shared" si="3"/>
        <v>27597599</v>
      </c>
      <c r="Q19" s="18">
        <f t="shared" si="3"/>
        <v>22505116</v>
      </c>
      <c r="R19" s="18">
        <f t="shared" si="3"/>
        <v>50354983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160492019</v>
      </c>
      <c r="X19" s="18">
        <f t="shared" si="3"/>
        <v>223720280</v>
      </c>
      <c r="Y19" s="18">
        <f t="shared" si="3"/>
        <v>-63228261</v>
      </c>
      <c r="Z19" s="4">
        <f>+IF(X19&lt;&gt;0,+(Y19/X19)*100,0)</f>
        <v>-28.262194647709183</v>
      </c>
      <c r="AA19" s="30">
        <f>SUM(AA20:AA23)</f>
        <v>298293704</v>
      </c>
    </row>
    <row r="20" spans="1:27" ht="13.5">
      <c r="A20" s="5" t="s">
        <v>46</v>
      </c>
      <c r="B20" s="3"/>
      <c r="C20" s="19">
        <v>16801985</v>
      </c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1968906248</v>
      </c>
      <c r="D21" s="19"/>
      <c r="E21" s="20">
        <v>1965266002</v>
      </c>
      <c r="F21" s="21">
        <v>143811050</v>
      </c>
      <c r="G21" s="21">
        <v>10855318</v>
      </c>
      <c r="H21" s="21">
        <v>2242537</v>
      </c>
      <c r="I21" s="21">
        <v>13962953</v>
      </c>
      <c r="J21" s="21">
        <v>27060808</v>
      </c>
      <c r="K21" s="21">
        <v>4996096</v>
      </c>
      <c r="L21" s="21"/>
      <c r="M21" s="21">
        <v>15590381</v>
      </c>
      <c r="N21" s="21">
        <v>20586477</v>
      </c>
      <c r="O21" s="21">
        <v>16576</v>
      </c>
      <c r="P21" s="21">
        <v>14577754</v>
      </c>
      <c r="Q21" s="21">
        <v>4933152</v>
      </c>
      <c r="R21" s="21">
        <v>19527482</v>
      </c>
      <c r="S21" s="21"/>
      <c r="T21" s="21"/>
      <c r="U21" s="21"/>
      <c r="V21" s="21"/>
      <c r="W21" s="21">
        <v>67174767</v>
      </c>
      <c r="X21" s="21">
        <v>107858297</v>
      </c>
      <c r="Y21" s="21">
        <v>-40683530</v>
      </c>
      <c r="Z21" s="6">
        <v>-37.72</v>
      </c>
      <c r="AA21" s="28">
        <v>143811050</v>
      </c>
    </row>
    <row r="22" spans="1:27" ht="13.5">
      <c r="A22" s="5" t="s">
        <v>48</v>
      </c>
      <c r="B22" s="3"/>
      <c r="C22" s="22">
        <v>148019821</v>
      </c>
      <c r="D22" s="22"/>
      <c r="E22" s="23">
        <v>140399998</v>
      </c>
      <c r="F22" s="24">
        <v>154482654</v>
      </c>
      <c r="G22" s="24">
        <v>5173255</v>
      </c>
      <c r="H22" s="24">
        <v>7939899</v>
      </c>
      <c r="I22" s="24">
        <v>7652902</v>
      </c>
      <c r="J22" s="24">
        <v>20766056</v>
      </c>
      <c r="K22" s="24">
        <v>15366746</v>
      </c>
      <c r="L22" s="24">
        <v>2186678</v>
      </c>
      <c r="M22" s="24">
        <v>24170271</v>
      </c>
      <c r="N22" s="24">
        <v>41723695</v>
      </c>
      <c r="O22" s="24">
        <v>235692</v>
      </c>
      <c r="P22" s="24">
        <v>13019845</v>
      </c>
      <c r="Q22" s="24">
        <v>17571964</v>
      </c>
      <c r="R22" s="24">
        <v>30827501</v>
      </c>
      <c r="S22" s="24"/>
      <c r="T22" s="24"/>
      <c r="U22" s="24"/>
      <c r="V22" s="24"/>
      <c r="W22" s="24">
        <v>93317252</v>
      </c>
      <c r="X22" s="24">
        <v>115861983</v>
      </c>
      <c r="Y22" s="24">
        <v>-22544731</v>
      </c>
      <c r="Z22" s="7">
        <v>-19.46</v>
      </c>
      <c r="AA22" s="29">
        <v>154482654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2284638434</v>
      </c>
      <c r="D25" s="50">
        <f>+D5+D9+D15+D19+D24</f>
        <v>0</v>
      </c>
      <c r="E25" s="51">
        <f t="shared" si="4"/>
        <v>2109666000</v>
      </c>
      <c r="F25" s="52">
        <f t="shared" si="4"/>
        <v>301293704</v>
      </c>
      <c r="G25" s="52">
        <f t="shared" si="4"/>
        <v>16028573</v>
      </c>
      <c r="H25" s="52">
        <f t="shared" si="4"/>
        <v>10342236</v>
      </c>
      <c r="I25" s="52">
        <f t="shared" si="4"/>
        <v>22987230</v>
      </c>
      <c r="J25" s="52">
        <f t="shared" si="4"/>
        <v>49358039</v>
      </c>
      <c r="K25" s="52">
        <f t="shared" si="4"/>
        <v>20362842</v>
      </c>
      <c r="L25" s="52">
        <f t="shared" si="4"/>
        <v>2186678</v>
      </c>
      <c r="M25" s="52">
        <f t="shared" si="4"/>
        <v>39760652</v>
      </c>
      <c r="N25" s="52">
        <f t="shared" si="4"/>
        <v>62310172</v>
      </c>
      <c r="O25" s="52">
        <f t="shared" si="4"/>
        <v>329768</v>
      </c>
      <c r="P25" s="52">
        <f t="shared" si="4"/>
        <v>27597599</v>
      </c>
      <c r="Q25" s="52">
        <f t="shared" si="4"/>
        <v>22505116</v>
      </c>
      <c r="R25" s="52">
        <f t="shared" si="4"/>
        <v>50432483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162100694</v>
      </c>
      <c r="X25" s="52">
        <f t="shared" si="4"/>
        <v>225970280</v>
      </c>
      <c r="Y25" s="52">
        <f t="shared" si="4"/>
        <v>-63869586</v>
      </c>
      <c r="Z25" s="53">
        <f>+IF(X25&lt;&gt;0,+(Y25/X25)*100,0)</f>
        <v>-28.26459568045851</v>
      </c>
      <c r="AA25" s="54">
        <f>+AA5+AA9+AA15+AA19+AA24</f>
        <v>301293704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2277290658</v>
      </c>
      <c r="D28" s="19"/>
      <c r="E28" s="20">
        <v>2105666000</v>
      </c>
      <c r="F28" s="21">
        <v>298293704</v>
      </c>
      <c r="G28" s="21">
        <v>16028573</v>
      </c>
      <c r="H28" s="21">
        <v>10182436</v>
      </c>
      <c r="I28" s="21">
        <v>21615855</v>
      </c>
      <c r="J28" s="21">
        <v>47826864</v>
      </c>
      <c r="K28" s="21">
        <v>20362842</v>
      </c>
      <c r="L28" s="21">
        <v>2186678</v>
      </c>
      <c r="M28" s="21">
        <v>39760652</v>
      </c>
      <c r="N28" s="21">
        <v>62310172</v>
      </c>
      <c r="O28" s="21">
        <v>252268</v>
      </c>
      <c r="P28" s="21">
        <v>27597599</v>
      </c>
      <c r="Q28" s="21">
        <v>22505116</v>
      </c>
      <c r="R28" s="21">
        <v>50354983</v>
      </c>
      <c r="S28" s="21"/>
      <c r="T28" s="21"/>
      <c r="U28" s="21"/>
      <c r="V28" s="21"/>
      <c r="W28" s="21">
        <v>160492019</v>
      </c>
      <c r="X28" s="21">
        <v>223720280</v>
      </c>
      <c r="Y28" s="21">
        <v>-63228261</v>
      </c>
      <c r="Z28" s="6">
        <v>-28.26</v>
      </c>
      <c r="AA28" s="19">
        <v>298293704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2277290658</v>
      </c>
      <c r="D32" s="25">
        <f>SUM(D28:D31)</f>
        <v>0</v>
      </c>
      <c r="E32" s="26">
        <f t="shared" si="5"/>
        <v>2105666000</v>
      </c>
      <c r="F32" s="27">
        <f t="shared" si="5"/>
        <v>298293704</v>
      </c>
      <c r="G32" s="27">
        <f t="shared" si="5"/>
        <v>16028573</v>
      </c>
      <c r="H32" s="27">
        <f t="shared" si="5"/>
        <v>10182436</v>
      </c>
      <c r="I32" s="27">
        <f t="shared" si="5"/>
        <v>21615855</v>
      </c>
      <c r="J32" s="27">
        <f t="shared" si="5"/>
        <v>47826864</v>
      </c>
      <c r="K32" s="27">
        <f t="shared" si="5"/>
        <v>20362842</v>
      </c>
      <c r="L32" s="27">
        <f t="shared" si="5"/>
        <v>2186678</v>
      </c>
      <c r="M32" s="27">
        <f t="shared" si="5"/>
        <v>39760652</v>
      </c>
      <c r="N32" s="27">
        <f t="shared" si="5"/>
        <v>62310172</v>
      </c>
      <c r="O32" s="27">
        <f t="shared" si="5"/>
        <v>252268</v>
      </c>
      <c r="P32" s="27">
        <f t="shared" si="5"/>
        <v>27597599</v>
      </c>
      <c r="Q32" s="27">
        <f t="shared" si="5"/>
        <v>22505116</v>
      </c>
      <c r="R32" s="27">
        <f t="shared" si="5"/>
        <v>50354983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160492019</v>
      </c>
      <c r="X32" s="27">
        <f t="shared" si="5"/>
        <v>223720280</v>
      </c>
      <c r="Y32" s="27">
        <f t="shared" si="5"/>
        <v>-63228261</v>
      </c>
      <c r="Z32" s="13">
        <f>+IF(X32&lt;&gt;0,+(Y32/X32)*100,0)</f>
        <v>-28.262194647709183</v>
      </c>
      <c r="AA32" s="31">
        <f>SUM(AA28:AA31)</f>
        <v>298293704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4486694</v>
      </c>
      <c r="D35" s="19"/>
      <c r="E35" s="20">
        <v>4000000</v>
      </c>
      <c r="F35" s="21">
        <v>3000000</v>
      </c>
      <c r="G35" s="21"/>
      <c r="H35" s="21">
        <v>159800</v>
      </c>
      <c r="I35" s="21">
        <v>1371375</v>
      </c>
      <c r="J35" s="21">
        <v>1531175</v>
      </c>
      <c r="K35" s="21"/>
      <c r="L35" s="21"/>
      <c r="M35" s="21"/>
      <c r="N35" s="21"/>
      <c r="O35" s="21">
        <v>77500</v>
      </c>
      <c r="P35" s="21"/>
      <c r="Q35" s="21"/>
      <c r="R35" s="21">
        <v>77500</v>
      </c>
      <c r="S35" s="21"/>
      <c r="T35" s="21"/>
      <c r="U35" s="21"/>
      <c r="V35" s="21"/>
      <c r="W35" s="21">
        <v>1608675</v>
      </c>
      <c r="X35" s="21">
        <v>2250000</v>
      </c>
      <c r="Y35" s="21">
        <v>-641325</v>
      </c>
      <c r="Z35" s="6">
        <v>-28.5</v>
      </c>
      <c r="AA35" s="28">
        <v>3000000</v>
      </c>
    </row>
    <row r="36" spans="1:27" ht="13.5">
      <c r="A36" s="60" t="s">
        <v>62</v>
      </c>
      <c r="B36" s="10"/>
      <c r="C36" s="61">
        <f aca="true" t="shared" si="6" ref="C36:Y36">SUM(C32:C35)</f>
        <v>2281777352</v>
      </c>
      <c r="D36" s="61">
        <f>SUM(D32:D35)</f>
        <v>0</v>
      </c>
      <c r="E36" s="62">
        <f t="shared" si="6"/>
        <v>2109666000</v>
      </c>
      <c r="F36" s="63">
        <f t="shared" si="6"/>
        <v>301293704</v>
      </c>
      <c r="G36" s="63">
        <f t="shared" si="6"/>
        <v>16028573</v>
      </c>
      <c r="H36" s="63">
        <f t="shared" si="6"/>
        <v>10342236</v>
      </c>
      <c r="I36" s="63">
        <f t="shared" si="6"/>
        <v>22987230</v>
      </c>
      <c r="J36" s="63">
        <f t="shared" si="6"/>
        <v>49358039</v>
      </c>
      <c r="K36" s="63">
        <f t="shared" si="6"/>
        <v>20362842</v>
      </c>
      <c r="L36" s="63">
        <f t="shared" si="6"/>
        <v>2186678</v>
      </c>
      <c r="M36" s="63">
        <f t="shared" si="6"/>
        <v>39760652</v>
      </c>
      <c r="N36" s="63">
        <f t="shared" si="6"/>
        <v>62310172</v>
      </c>
      <c r="O36" s="63">
        <f t="shared" si="6"/>
        <v>329768</v>
      </c>
      <c r="P36" s="63">
        <f t="shared" si="6"/>
        <v>27597599</v>
      </c>
      <c r="Q36" s="63">
        <f t="shared" si="6"/>
        <v>22505116</v>
      </c>
      <c r="R36" s="63">
        <f t="shared" si="6"/>
        <v>50432483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162100694</v>
      </c>
      <c r="X36" s="63">
        <f t="shared" si="6"/>
        <v>225970280</v>
      </c>
      <c r="Y36" s="63">
        <f t="shared" si="6"/>
        <v>-63869586</v>
      </c>
      <c r="Z36" s="64">
        <f>+IF(X36&lt;&gt;0,+(Y36/X36)*100,0)</f>
        <v>-28.26459568045851</v>
      </c>
      <c r="AA36" s="65">
        <f>SUM(AA32:AA35)</f>
        <v>301293704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292069769</v>
      </c>
      <c r="D5" s="16">
        <f>SUM(D6:D8)</f>
        <v>0</v>
      </c>
      <c r="E5" s="17">
        <f t="shared" si="0"/>
        <v>11696000</v>
      </c>
      <c r="F5" s="18">
        <f t="shared" si="0"/>
        <v>15992135</v>
      </c>
      <c r="G5" s="18">
        <f t="shared" si="0"/>
        <v>174760</v>
      </c>
      <c r="H5" s="18">
        <f t="shared" si="0"/>
        <v>98480</v>
      </c>
      <c r="I5" s="18">
        <f t="shared" si="0"/>
        <v>292796865</v>
      </c>
      <c r="J5" s="18">
        <f t="shared" si="0"/>
        <v>293070105</v>
      </c>
      <c r="K5" s="18">
        <f t="shared" si="0"/>
        <v>-177425</v>
      </c>
      <c r="L5" s="18">
        <f t="shared" si="0"/>
        <v>-609708</v>
      </c>
      <c r="M5" s="18">
        <f t="shared" si="0"/>
        <v>609124</v>
      </c>
      <c r="N5" s="18">
        <f t="shared" si="0"/>
        <v>-178009</v>
      </c>
      <c r="O5" s="18">
        <f t="shared" si="0"/>
        <v>1370347</v>
      </c>
      <c r="P5" s="18">
        <f t="shared" si="0"/>
        <v>-1051242</v>
      </c>
      <c r="Q5" s="18">
        <f t="shared" si="0"/>
        <v>-946921</v>
      </c>
      <c r="R5" s="18">
        <f t="shared" si="0"/>
        <v>-627816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292264280</v>
      </c>
      <c r="X5" s="18">
        <f t="shared" si="0"/>
        <v>11994101</v>
      </c>
      <c r="Y5" s="18">
        <f t="shared" si="0"/>
        <v>280270179</v>
      </c>
      <c r="Z5" s="4">
        <f>+IF(X5&lt;&gt;0,+(Y5/X5)*100,0)</f>
        <v>2336.7335242549652</v>
      </c>
      <c r="AA5" s="16">
        <f>SUM(AA6:AA8)</f>
        <v>15992135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292069769</v>
      </c>
      <c r="D7" s="22"/>
      <c r="E7" s="23">
        <v>11696000</v>
      </c>
      <c r="F7" s="24">
        <v>15992135</v>
      </c>
      <c r="G7" s="24">
        <v>174760</v>
      </c>
      <c r="H7" s="24">
        <v>98480</v>
      </c>
      <c r="I7" s="24">
        <v>292796865</v>
      </c>
      <c r="J7" s="24">
        <v>293070105</v>
      </c>
      <c r="K7" s="24">
        <v>-177425</v>
      </c>
      <c r="L7" s="24">
        <v>-609708</v>
      </c>
      <c r="M7" s="24">
        <v>609124</v>
      </c>
      <c r="N7" s="24">
        <v>-178009</v>
      </c>
      <c r="O7" s="24">
        <v>1370347</v>
      </c>
      <c r="P7" s="24">
        <v>-1051242</v>
      </c>
      <c r="Q7" s="24">
        <v>-946921</v>
      </c>
      <c r="R7" s="24">
        <v>-627816</v>
      </c>
      <c r="S7" s="24"/>
      <c r="T7" s="24"/>
      <c r="U7" s="24"/>
      <c r="V7" s="24"/>
      <c r="W7" s="24">
        <v>292264280</v>
      </c>
      <c r="X7" s="24">
        <v>11994101</v>
      </c>
      <c r="Y7" s="24">
        <v>280270179</v>
      </c>
      <c r="Z7" s="7">
        <v>2336.73</v>
      </c>
      <c r="AA7" s="29">
        <v>15992135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14949981</v>
      </c>
      <c r="D9" s="16">
        <f>SUM(D10:D14)</f>
        <v>0</v>
      </c>
      <c r="E9" s="17">
        <f t="shared" si="1"/>
        <v>58527698</v>
      </c>
      <c r="F9" s="18">
        <f t="shared" si="1"/>
        <v>57376087</v>
      </c>
      <c r="G9" s="18">
        <f t="shared" si="1"/>
        <v>468203</v>
      </c>
      <c r="H9" s="18">
        <f t="shared" si="1"/>
        <v>691965</v>
      </c>
      <c r="I9" s="18">
        <f t="shared" si="1"/>
        <v>25417162</v>
      </c>
      <c r="J9" s="18">
        <f t="shared" si="1"/>
        <v>26577330</v>
      </c>
      <c r="K9" s="18">
        <f t="shared" si="1"/>
        <v>3495742</v>
      </c>
      <c r="L9" s="18">
        <f t="shared" si="1"/>
        <v>4582008</v>
      </c>
      <c r="M9" s="18">
        <f t="shared" si="1"/>
        <v>3477109</v>
      </c>
      <c r="N9" s="18">
        <f t="shared" si="1"/>
        <v>11554859</v>
      </c>
      <c r="O9" s="18">
        <f t="shared" si="1"/>
        <v>514502</v>
      </c>
      <c r="P9" s="18">
        <f t="shared" si="1"/>
        <v>965996</v>
      </c>
      <c r="Q9" s="18">
        <f t="shared" si="1"/>
        <v>1946612</v>
      </c>
      <c r="R9" s="18">
        <f t="shared" si="1"/>
        <v>3427110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41559299</v>
      </c>
      <c r="X9" s="18">
        <f t="shared" si="1"/>
        <v>43032061</v>
      </c>
      <c r="Y9" s="18">
        <f t="shared" si="1"/>
        <v>-1472762</v>
      </c>
      <c r="Z9" s="4">
        <f>+IF(X9&lt;&gt;0,+(Y9/X9)*100,0)</f>
        <v>-3.4224760928833966</v>
      </c>
      <c r="AA9" s="30">
        <f>SUM(AA10:AA14)</f>
        <v>57376087</v>
      </c>
    </row>
    <row r="10" spans="1:27" ht="13.5">
      <c r="A10" s="5" t="s">
        <v>36</v>
      </c>
      <c r="B10" s="3"/>
      <c r="C10" s="19">
        <v>14763733</v>
      </c>
      <c r="D10" s="19"/>
      <c r="E10" s="20">
        <v>52046671</v>
      </c>
      <c r="F10" s="21">
        <v>51325179</v>
      </c>
      <c r="G10" s="21">
        <v>468203</v>
      </c>
      <c r="H10" s="21">
        <v>691965</v>
      </c>
      <c r="I10" s="21">
        <v>25230914</v>
      </c>
      <c r="J10" s="21">
        <v>26391082</v>
      </c>
      <c r="K10" s="21">
        <v>3281403</v>
      </c>
      <c r="L10" s="21">
        <v>4323708</v>
      </c>
      <c r="M10" s="21">
        <v>2367867</v>
      </c>
      <c r="N10" s="21">
        <v>9972978</v>
      </c>
      <c r="O10" s="21">
        <v>275981</v>
      </c>
      <c r="P10" s="21">
        <v>965996</v>
      </c>
      <c r="Q10" s="21">
        <v>788147</v>
      </c>
      <c r="R10" s="21">
        <v>2030124</v>
      </c>
      <c r="S10" s="21"/>
      <c r="T10" s="21"/>
      <c r="U10" s="21"/>
      <c r="V10" s="21"/>
      <c r="W10" s="21">
        <v>38394184</v>
      </c>
      <c r="X10" s="21">
        <v>38493882</v>
      </c>
      <c r="Y10" s="21">
        <v>-99698</v>
      </c>
      <c r="Z10" s="6">
        <v>-0.26</v>
      </c>
      <c r="AA10" s="28">
        <v>51325179</v>
      </c>
    </row>
    <row r="11" spans="1:27" ht="13.5">
      <c r="A11" s="5" t="s">
        <v>37</v>
      </c>
      <c r="B11" s="3"/>
      <c r="C11" s="19">
        <v>186248</v>
      </c>
      <c r="D11" s="19"/>
      <c r="E11" s="20">
        <v>6481027</v>
      </c>
      <c r="F11" s="21">
        <v>6050908</v>
      </c>
      <c r="G11" s="21"/>
      <c r="H11" s="21"/>
      <c r="I11" s="21">
        <v>186248</v>
      </c>
      <c r="J11" s="21">
        <v>186248</v>
      </c>
      <c r="K11" s="21">
        <v>214339</v>
      </c>
      <c r="L11" s="21">
        <v>258300</v>
      </c>
      <c r="M11" s="21">
        <v>1109242</v>
      </c>
      <c r="N11" s="21">
        <v>1581881</v>
      </c>
      <c r="O11" s="21">
        <v>238521</v>
      </c>
      <c r="P11" s="21"/>
      <c r="Q11" s="21">
        <v>1158465</v>
      </c>
      <c r="R11" s="21">
        <v>1396986</v>
      </c>
      <c r="S11" s="21"/>
      <c r="T11" s="21"/>
      <c r="U11" s="21"/>
      <c r="V11" s="21"/>
      <c r="W11" s="21">
        <v>3165115</v>
      </c>
      <c r="X11" s="21">
        <v>4538179</v>
      </c>
      <c r="Y11" s="21">
        <v>-1373064</v>
      </c>
      <c r="Z11" s="6">
        <v>-30.26</v>
      </c>
      <c r="AA11" s="28">
        <v>6050908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37764813</v>
      </c>
      <c r="D15" s="16">
        <f>SUM(D16:D18)</f>
        <v>0</v>
      </c>
      <c r="E15" s="17">
        <f t="shared" si="2"/>
        <v>25050027</v>
      </c>
      <c r="F15" s="18">
        <f t="shared" si="2"/>
        <v>42444723</v>
      </c>
      <c r="G15" s="18">
        <f t="shared" si="2"/>
        <v>0</v>
      </c>
      <c r="H15" s="18">
        <f t="shared" si="2"/>
        <v>551814</v>
      </c>
      <c r="I15" s="18">
        <f t="shared" si="2"/>
        <v>38523405</v>
      </c>
      <c r="J15" s="18">
        <f t="shared" si="2"/>
        <v>39075219</v>
      </c>
      <c r="K15" s="18">
        <f t="shared" si="2"/>
        <v>0</v>
      </c>
      <c r="L15" s="18">
        <f t="shared" si="2"/>
        <v>5939833</v>
      </c>
      <c r="M15" s="18">
        <f t="shared" si="2"/>
        <v>4271993</v>
      </c>
      <c r="N15" s="18">
        <f t="shared" si="2"/>
        <v>10211826</v>
      </c>
      <c r="O15" s="18">
        <f t="shared" si="2"/>
        <v>49459</v>
      </c>
      <c r="P15" s="18">
        <f t="shared" si="2"/>
        <v>3047454</v>
      </c>
      <c r="Q15" s="18">
        <f t="shared" si="2"/>
        <v>955553</v>
      </c>
      <c r="R15" s="18">
        <f t="shared" si="2"/>
        <v>4052466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53339511</v>
      </c>
      <c r="X15" s="18">
        <f t="shared" si="2"/>
        <v>31833543</v>
      </c>
      <c r="Y15" s="18">
        <f t="shared" si="2"/>
        <v>21505968</v>
      </c>
      <c r="Z15" s="4">
        <f>+IF(X15&lt;&gt;0,+(Y15/X15)*100,0)</f>
        <v>67.55756969935769</v>
      </c>
      <c r="AA15" s="30">
        <f>SUM(AA16:AA18)</f>
        <v>42444723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37764813</v>
      </c>
      <c r="D17" s="19"/>
      <c r="E17" s="20">
        <v>25050027</v>
      </c>
      <c r="F17" s="21">
        <v>42444723</v>
      </c>
      <c r="G17" s="21"/>
      <c r="H17" s="21">
        <v>551814</v>
      </c>
      <c r="I17" s="21">
        <v>38523405</v>
      </c>
      <c r="J17" s="21">
        <v>39075219</v>
      </c>
      <c r="K17" s="21"/>
      <c r="L17" s="21">
        <v>5939833</v>
      </c>
      <c r="M17" s="21">
        <v>4271993</v>
      </c>
      <c r="N17" s="21">
        <v>10211826</v>
      </c>
      <c r="O17" s="21">
        <v>49459</v>
      </c>
      <c r="P17" s="21">
        <v>3047454</v>
      </c>
      <c r="Q17" s="21">
        <v>955553</v>
      </c>
      <c r="R17" s="21">
        <v>4052466</v>
      </c>
      <c r="S17" s="21"/>
      <c r="T17" s="21"/>
      <c r="U17" s="21"/>
      <c r="V17" s="21"/>
      <c r="W17" s="21">
        <v>53339511</v>
      </c>
      <c r="X17" s="21">
        <v>31833543</v>
      </c>
      <c r="Y17" s="21">
        <v>21505968</v>
      </c>
      <c r="Z17" s="6">
        <v>67.56</v>
      </c>
      <c r="AA17" s="28">
        <v>42444723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344784563</v>
      </c>
      <c r="D25" s="50">
        <f>+D5+D9+D15+D19+D24</f>
        <v>0</v>
      </c>
      <c r="E25" s="51">
        <f t="shared" si="4"/>
        <v>95273725</v>
      </c>
      <c r="F25" s="52">
        <f t="shared" si="4"/>
        <v>115812945</v>
      </c>
      <c r="G25" s="52">
        <f t="shared" si="4"/>
        <v>642963</v>
      </c>
      <c r="H25" s="52">
        <f t="shared" si="4"/>
        <v>1342259</v>
      </c>
      <c r="I25" s="52">
        <f t="shared" si="4"/>
        <v>356737432</v>
      </c>
      <c r="J25" s="52">
        <f t="shared" si="4"/>
        <v>358722654</v>
      </c>
      <c r="K25" s="52">
        <f t="shared" si="4"/>
        <v>3318317</v>
      </c>
      <c r="L25" s="52">
        <f t="shared" si="4"/>
        <v>9912133</v>
      </c>
      <c r="M25" s="52">
        <f t="shared" si="4"/>
        <v>8358226</v>
      </c>
      <c r="N25" s="52">
        <f t="shared" si="4"/>
        <v>21588676</v>
      </c>
      <c r="O25" s="52">
        <f t="shared" si="4"/>
        <v>1934308</v>
      </c>
      <c r="P25" s="52">
        <f t="shared" si="4"/>
        <v>2962208</v>
      </c>
      <c r="Q25" s="52">
        <f t="shared" si="4"/>
        <v>1955244</v>
      </c>
      <c r="R25" s="52">
        <f t="shared" si="4"/>
        <v>6851760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387163090</v>
      </c>
      <c r="X25" s="52">
        <f t="shared" si="4"/>
        <v>86859705</v>
      </c>
      <c r="Y25" s="52">
        <f t="shared" si="4"/>
        <v>300303385</v>
      </c>
      <c r="Z25" s="53">
        <f>+IF(X25&lt;&gt;0,+(Y25/X25)*100,0)</f>
        <v>345.7338302035449</v>
      </c>
      <c r="AA25" s="54">
        <f>+AA5+AA9+AA15+AA19+AA24</f>
        <v>115812945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35275090</v>
      </c>
      <c r="D28" s="19"/>
      <c r="E28" s="20">
        <v>33090567</v>
      </c>
      <c r="F28" s="21">
        <v>38533150</v>
      </c>
      <c r="G28" s="21"/>
      <c r="H28" s="21"/>
      <c r="I28" s="21">
        <v>39844518</v>
      </c>
      <c r="J28" s="21">
        <v>39844518</v>
      </c>
      <c r="K28" s="21">
        <v>378771</v>
      </c>
      <c r="L28" s="21">
        <v>6066588</v>
      </c>
      <c r="M28" s="21">
        <v>7131432</v>
      </c>
      <c r="N28" s="21">
        <v>13576791</v>
      </c>
      <c r="O28" s="21">
        <v>335169</v>
      </c>
      <c r="P28" s="21">
        <v>3047454</v>
      </c>
      <c r="Q28" s="21">
        <v>2114018</v>
      </c>
      <c r="R28" s="21">
        <v>5496641</v>
      </c>
      <c r="S28" s="21"/>
      <c r="T28" s="21"/>
      <c r="U28" s="21"/>
      <c r="V28" s="21"/>
      <c r="W28" s="21">
        <v>58917950</v>
      </c>
      <c r="X28" s="21">
        <v>28899859</v>
      </c>
      <c r="Y28" s="21">
        <v>30018091</v>
      </c>
      <c r="Z28" s="6">
        <v>103.87</v>
      </c>
      <c r="AA28" s="19">
        <v>38533150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35275090</v>
      </c>
      <c r="D32" s="25">
        <f>SUM(D28:D31)</f>
        <v>0</v>
      </c>
      <c r="E32" s="26">
        <f t="shared" si="5"/>
        <v>33090567</v>
      </c>
      <c r="F32" s="27">
        <f t="shared" si="5"/>
        <v>38533150</v>
      </c>
      <c r="G32" s="27">
        <f t="shared" si="5"/>
        <v>0</v>
      </c>
      <c r="H32" s="27">
        <f t="shared" si="5"/>
        <v>0</v>
      </c>
      <c r="I32" s="27">
        <f t="shared" si="5"/>
        <v>39844518</v>
      </c>
      <c r="J32" s="27">
        <f t="shared" si="5"/>
        <v>39844518</v>
      </c>
      <c r="K32" s="27">
        <f t="shared" si="5"/>
        <v>378771</v>
      </c>
      <c r="L32" s="27">
        <f t="shared" si="5"/>
        <v>6066588</v>
      </c>
      <c r="M32" s="27">
        <f t="shared" si="5"/>
        <v>7131432</v>
      </c>
      <c r="N32" s="27">
        <f t="shared" si="5"/>
        <v>13576791</v>
      </c>
      <c r="O32" s="27">
        <f t="shared" si="5"/>
        <v>335169</v>
      </c>
      <c r="P32" s="27">
        <f t="shared" si="5"/>
        <v>3047454</v>
      </c>
      <c r="Q32" s="27">
        <f t="shared" si="5"/>
        <v>2114018</v>
      </c>
      <c r="R32" s="27">
        <f t="shared" si="5"/>
        <v>5496641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58917950</v>
      </c>
      <c r="X32" s="27">
        <f t="shared" si="5"/>
        <v>28899859</v>
      </c>
      <c r="Y32" s="27">
        <f t="shared" si="5"/>
        <v>30018091</v>
      </c>
      <c r="Z32" s="13">
        <f>+IF(X32&lt;&gt;0,+(Y32/X32)*100,0)</f>
        <v>103.86933375695708</v>
      </c>
      <c r="AA32" s="31">
        <f>SUM(AA28:AA31)</f>
        <v>38533150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4357341</v>
      </c>
      <c r="D35" s="19"/>
      <c r="E35" s="20">
        <v>3960000</v>
      </c>
      <c r="F35" s="21">
        <v>77279795</v>
      </c>
      <c r="G35" s="21">
        <v>174760</v>
      </c>
      <c r="H35" s="21">
        <v>-976901</v>
      </c>
      <c r="I35" s="21">
        <v>1477336</v>
      </c>
      <c r="J35" s="21">
        <v>675195</v>
      </c>
      <c r="K35" s="21">
        <v>-954269</v>
      </c>
      <c r="L35" s="21">
        <v>-1081953</v>
      </c>
      <c r="M35" s="21">
        <v>-802785</v>
      </c>
      <c r="N35" s="21">
        <v>-2839007</v>
      </c>
      <c r="O35" s="21">
        <v>1326497</v>
      </c>
      <c r="P35" s="21">
        <v>-85246</v>
      </c>
      <c r="Q35" s="21">
        <v>-158774</v>
      </c>
      <c r="R35" s="21">
        <v>1082477</v>
      </c>
      <c r="S35" s="21"/>
      <c r="T35" s="21"/>
      <c r="U35" s="21"/>
      <c r="V35" s="21"/>
      <c r="W35" s="21">
        <v>-1081335</v>
      </c>
      <c r="X35" s="21">
        <v>57959846</v>
      </c>
      <c r="Y35" s="21">
        <v>-59041181</v>
      </c>
      <c r="Z35" s="6">
        <v>-101.87</v>
      </c>
      <c r="AA35" s="28">
        <v>77279795</v>
      </c>
    </row>
    <row r="36" spans="1:27" ht="13.5">
      <c r="A36" s="60" t="s">
        <v>62</v>
      </c>
      <c r="B36" s="10"/>
      <c r="C36" s="61">
        <f aca="true" t="shared" si="6" ref="C36:Y36">SUM(C32:C35)</f>
        <v>39632431</v>
      </c>
      <c r="D36" s="61">
        <f>SUM(D32:D35)</f>
        <v>0</v>
      </c>
      <c r="E36" s="62">
        <f t="shared" si="6"/>
        <v>37050567</v>
      </c>
      <c r="F36" s="63">
        <f t="shared" si="6"/>
        <v>115812945</v>
      </c>
      <c r="G36" s="63">
        <f t="shared" si="6"/>
        <v>174760</v>
      </c>
      <c r="H36" s="63">
        <f t="shared" si="6"/>
        <v>-976901</v>
      </c>
      <c r="I36" s="63">
        <f t="shared" si="6"/>
        <v>41321854</v>
      </c>
      <c r="J36" s="63">
        <f t="shared" si="6"/>
        <v>40519713</v>
      </c>
      <c r="K36" s="63">
        <f t="shared" si="6"/>
        <v>-575498</v>
      </c>
      <c r="L36" s="63">
        <f t="shared" si="6"/>
        <v>4984635</v>
      </c>
      <c r="M36" s="63">
        <f t="shared" si="6"/>
        <v>6328647</v>
      </c>
      <c r="N36" s="63">
        <f t="shared" si="6"/>
        <v>10737784</v>
      </c>
      <c r="O36" s="63">
        <f t="shared" si="6"/>
        <v>1661666</v>
      </c>
      <c r="P36" s="63">
        <f t="shared" si="6"/>
        <v>2962208</v>
      </c>
      <c r="Q36" s="63">
        <f t="shared" si="6"/>
        <v>1955244</v>
      </c>
      <c r="R36" s="63">
        <f t="shared" si="6"/>
        <v>6579118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57836615</v>
      </c>
      <c r="X36" s="63">
        <f t="shared" si="6"/>
        <v>86859705</v>
      </c>
      <c r="Y36" s="63">
        <f t="shared" si="6"/>
        <v>-29023090</v>
      </c>
      <c r="Z36" s="64">
        <f>+IF(X36&lt;&gt;0,+(Y36/X36)*100,0)</f>
        <v>-33.413756125466925</v>
      </c>
      <c r="AA36" s="65">
        <f>SUM(AA32:AA35)</f>
        <v>115812945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80098731</v>
      </c>
      <c r="D5" s="16">
        <f>SUM(D6:D8)</f>
        <v>0</v>
      </c>
      <c r="E5" s="17">
        <f t="shared" si="0"/>
        <v>4348000</v>
      </c>
      <c r="F5" s="18">
        <f t="shared" si="0"/>
        <v>4142220</v>
      </c>
      <c r="G5" s="18">
        <f t="shared" si="0"/>
        <v>38054</v>
      </c>
      <c r="H5" s="18">
        <f t="shared" si="0"/>
        <v>1350102</v>
      </c>
      <c r="I5" s="18">
        <f t="shared" si="0"/>
        <v>1101473</v>
      </c>
      <c r="J5" s="18">
        <f t="shared" si="0"/>
        <v>2489629</v>
      </c>
      <c r="K5" s="18">
        <f t="shared" si="0"/>
        <v>483240</v>
      </c>
      <c r="L5" s="18">
        <f t="shared" si="0"/>
        <v>344680</v>
      </c>
      <c r="M5" s="18">
        <f t="shared" si="0"/>
        <v>335364</v>
      </c>
      <c r="N5" s="18">
        <f t="shared" si="0"/>
        <v>1163284</v>
      </c>
      <c r="O5" s="18">
        <f t="shared" si="0"/>
        <v>49600</v>
      </c>
      <c r="P5" s="18">
        <f t="shared" si="0"/>
        <v>691106</v>
      </c>
      <c r="Q5" s="18">
        <f t="shared" si="0"/>
        <v>24800</v>
      </c>
      <c r="R5" s="18">
        <f t="shared" si="0"/>
        <v>765506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4418419</v>
      </c>
      <c r="X5" s="18">
        <f t="shared" si="0"/>
        <v>3106662</v>
      </c>
      <c r="Y5" s="18">
        <f t="shared" si="0"/>
        <v>1311757</v>
      </c>
      <c r="Z5" s="4">
        <f>+IF(X5&lt;&gt;0,+(Y5/X5)*100,0)</f>
        <v>42.22400119485158</v>
      </c>
      <c r="AA5" s="16">
        <f>SUM(AA6:AA8)</f>
        <v>4142220</v>
      </c>
    </row>
    <row r="6" spans="1:27" ht="13.5">
      <c r="A6" s="5" t="s">
        <v>32</v>
      </c>
      <c r="B6" s="3"/>
      <c r="C6" s="19">
        <v>386215</v>
      </c>
      <c r="D6" s="19"/>
      <c r="E6" s="20">
        <v>70000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79712516</v>
      </c>
      <c r="D7" s="22"/>
      <c r="E7" s="23">
        <v>4278000</v>
      </c>
      <c r="F7" s="24">
        <v>4142220</v>
      </c>
      <c r="G7" s="24">
        <v>38054</v>
      </c>
      <c r="H7" s="24">
        <v>1350102</v>
      </c>
      <c r="I7" s="24">
        <v>1101473</v>
      </c>
      <c r="J7" s="24">
        <v>2489629</v>
      </c>
      <c r="K7" s="24">
        <v>483240</v>
      </c>
      <c r="L7" s="24">
        <v>344680</v>
      </c>
      <c r="M7" s="24">
        <v>335364</v>
      </c>
      <c r="N7" s="24">
        <v>1163284</v>
      </c>
      <c r="O7" s="24">
        <v>49600</v>
      </c>
      <c r="P7" s="24">
        <v>691106</v>
      </c>
      <c r="Q7" s="24">
        <v>24800</v>
      </c>
      <c r="R7" s="24">
        <v>765506</v>
      </c>
      <c r="S7" s="24"/>
      <c r="T7" s="24"/>
      <c r="U7" s="24"/>
      <c r="V7" s="24"/>
      <c r="W7" s="24">
        <v>4418419</v>
      </c>
      <c r="X7" s="24">
        <v>3106662</v>
      </c>
      <c r="Y7" s="24">
        <v>1311757</v>
      </c>
      <c r="Z7" s="7">
        <v>42.22</v>
      </c>
      <c r="AA7" s="29">
        <v>4142220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142239594</v>
      </c>
      <c r="D9" s="16">
        <f>SUM(D10:D14)</f>
        <v>0</v>
      </c>
      <c r="E9" s="17">
        <f t="shared" si="1"/>
        <v>6562300</v>
      </c>
      <c r="F9" s="18">
        <f t="shared" si="1"/>
        <v>9456305</v>
      </c>
      <c r="G9" s="18">
        <f t="shared" si="1"/>
        <v>281452</v>
      </c>
      <c r="H9" s="18">
        <f t="shared" si="1"/>
        <v>1114563</v>
      </c>
      <c r="I9" s="18">
        <f t="shared" si="1"/>
        <v>190788</v>
      </c>
      <c r="J9" s="18">
        <f t="shared" si="1"/>
        <v>1586803</v>
      </c>
      <c r="K9" s="18">
        <f t="shared" si="1"/>
        <v>-74848</v>
      </c>
      <c r="L9" s="18">
        <f t="shared" si="1"/>
        <v>400747</v>
      </c>
      <c r="M9" s="18">
        <f t="shared" si="1"/>
        <v>803067</v>
      </c>
      <c r="N9" s="18">
        <f t="shared" si="1"/>
        <v>1128966</v>
      </c>
      <c r="O9" s="18">
        <f t="shared" si="1"/>
        <v>316546</v>
      </c>
      <c r="P9" s="18">
        <f t="shared" si="1"/>
        <v>631998</v>
      </c>
      <c r="Q9" s="18">
        <f t="shared" si="1"/>
        <v>253709</v>
      </c>
      <c r="R9" s="18">
        <f t="shared" si="1"/>
        <v>1202253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3918022</v>
      </c>
      <c r="X9" s="18">
        <f t="shared" si="1"/>
        <v>7092230</v>
      </c>
      <c r="Y9" s="18">
        <f t="shared" si="1"/>
        <v>-3174208</v>
      </c>
      <c r="Z9" s="4">
        <f>+IF(X9&lt;&gt;0,+(Y9/X9)*100,0)</f>
        <v>-44.75613453032403</v>
      </c>
      <c r="AA9" s="30">
        <f>SUM(AA10:AA14)</f>
        <v>9456305</v>
      </c>
    </row>
    <row r="10" spans="1:27" ht="13.5">
      <c r="A10" s="5" t="s">
        <v>36</v>
      </c>
      <c r="B10" s="3"/>
      <c r="C10" s="19">
        <v>88598077</v>
      </c>
      <c r="D10" s="19"/>
      <c r="E10" s="20">
        <v>1903000</v>
      </c>
      <c r="F10" s="21">
        <v>1646200</v>
      </c>
      <c r="G10" s="21">
        <v>281452</v>
      </c>
      <c r="H10" s="21">
        <v>330393</v>
      </c>
      <c r="I10" s="21">
        <v>190788</v>
      </c>
      <c r="J10" s="21">
        <v>802633</v>
      </c>
      <c r="K10" s="21">
        <v>-99698</v>
      </c>
      <c r="L10" s="21">
        <v>69913</v>
      </c>
      <c r="M10" s="21">
        <v>803067</v>
      </c>
      <c r="N10" s="21">
        <v>773282</v>
      </c>
      <c r="O10" s="21">
        <v>316546</v>
      </c>
      <c r="P10" s="21">
        <v>631998</v>
      </c>
      <c r="Q10" s="21">
        <v>185513</v>
      </c>
      <c r="R10" s="21">
        <v>1134057</v>
      </c>
      <c r="S10" s="21"/>
      <c r="T10" s="21"/>
      <c r="U10" s="21"/>
      <c r="V10" s="21"/>
      <c r="W10" s="21">
        <v>2709972</v>
      </c>
      <c r="X10" s="21">
        <v>1234651</v>
      </c>
      <c r="Y10" s="21">
        <v>1475321</v>
      </c>
      <c r="Z10" s="6">
        <v>119.49</v>
      </c>
      <c r="AA10" s="28">
        <v>1646200</v>
      </c>
    </row>
    <row r="11" spans="1:27" ht="13.5">
      <c r="A11" s="5" t="s">
        <v>37</v>
      </c>
      <c r="B11" s="3"/>
      <c r="C11" s="19">
        <v>39598637</v>
      </c>
      <c r="D11" s="19"/>
      <c r="E11" s="20">
        <v>4562800</v>
      </c>
      <c r="F11" s="21">
        <v>7563000</v>
      </c>
      <c r="G11" s="21"/>
      <c r="H11" s="21">
        <v>598905</v>
      </c>
      <c r="I11" s="21"/>
      <c r="J11" s="21">
        <v>598905</v>
      </c>
      <c r="K11" s="21"/>
      <c r="L11" s="21">
        <v>330834</v>
      </c>
      <c r="M11" s="21"/>
      <c r="N11" s="21">
        <v>330834</v>
      </c>
      <c r="O11" s="21"/>
      <c r="P11" s="21"/>
      <c r="Q11" s="21">
        <v>68196</v>
      </c>
      <c r="R11" s="21">
        <v>68196</v>
      </c>
      <c r="S11" s="21"/>
      <c r="T11" s="21"/>
      <c r="U11" s="21"/>
      <c r="V11" s="21"/>
      <c r="W11" s="21">
        <v>997935</v>
      </c>
      <c r="X11" s="21">
        <v>5672250</v>
      </c>
      <c r="Y11" s="21">
        <v>-4674315</v>
      </c>
      <c r="Z11" s="6">
        <v>-82.41</v>
      </c>
      <c r="AA11" s="28">
        <v>7563000</v>
      </c>
    </row>
    <row r="12" spans="1:27" ht="13.5">
      <c r="A12" s="5" t="s">
        <v>38</v>
      </c>
      <c r="B12" s="3"/>
      <c r="C12" s="19">
        <v>14042880</v>
      </c>
      <c r="D12" s="19"/>
      <c r="E12" s="20">
        <v>96500</v>
      </c>
      <c r="F12" s="21">
        <v>247105</v>
      </c>
      <c r="G12" s="21"/>
      <c r="H12" s="21">
        <v>185265</v>
      </c>
      <c r="I12" s="21"/>
      <c r="J12" s="21">
        <v>185265</v>
      </c>
      <c r="K12" s="21">
        <v>24850</v>
      </c>
      <c r="L12" s="21"/>
      <c r="M12" s="21"/>
      <c r="N12" s="21">
        <v>24850</v>
      </c>
      <c r="O12" s="21"/>
      <c r="P12" s="21"/>
      <c r="Q12" s="21"/>
      <c r="R12" s="21"/>
      <c r="S12" s="21"/>
      <c r="T12" s="21"/>
      <c r="U12" s="21"/>
      <c r="V12" s="21"/>
      <c r="W12" s="21">
        <v>210115</v>
      </c>
      <c r="X12" s="21">
        <v>185329</v>
      </c>
      <c r="Y12" s="21">
        <v>24786</v>
      </c>
      <c r="Z12" s="6">
        <v>13.37</v>
      </c>
      <c r="AA12" s="28">
        <v>247105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143018361</v>
      </c>
      <c r="D15" s="16">
        <f>SUM(D16:D18)</f>
        <v>0</v>
      </c>
      <c r="E15" s="17">
        <f t="shared" si="2"/>
        <v>19219997</v>
      </c>
      <c r="F15" s="18">
        <f t="shared" si="2"/>
        <v>22449798</v>
      </c>
      <c r="G15" s="18">
        <f t="shared" si="2"/>
        <v>600918</v>
      </c>
      <c r="H15" s="18">
        <f t="shared" si="2"/>
        <v>3120078</v>
      </c>
      <c r="I15" s="18">
        <f t="shared" si="2"/>
        <v>3146018</v>
      </c>
      <c r="J15" s="18">
        <f t="shared" si="2"/>
        <v>6867014</v>
      </c>
      <c r="K15" s="18">
        <f t="shared" si="2"/>
        <v>2389022</v>
      </c>
      <c r="L15" s="18">
        <f t="shared" si="2"/>
        <v>1143971</v>
      </c>
      <c r="M15" s="18">
        <f t="shared" si="2"/>
        <v>908620</v>
      </c>
      <c r="N15" s="18">
        <f t="shared" si="2"/>
        <v>4441613</v>
      </c>
      <c r="O15" s="18">
        <f t="shared" si="2"/>
        <v>395751</v>
      </c>
      <c r="P15" s="18">
        <f t="shared" si="2"/>
        <v>2867227</v>
      </c>
      <c r="Q15" s="18">
        <f t="shared" si="2"/>
        <v>3397527</v>
      </c>
      <c r="R15" s="18">
        <f t="shared" si="2"/>
        <v>6660505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17969132</v>
      </c>
      <c r="X15" s="18">
        <f t="shared" si="2"/>
        <v>16837350</v>
      </c>
      <c r="Y15" s="18">
        <f t="shared" si="2"/>
        <v>1131782</v>
      </c>
      <c r="Z15" s="4">
        <f>+IF(X15&lt;&gt;0,+(Y15/X15)*100,0)</f>
        <v>6.721853498323667</v>
      </c>
      <c r="AA15" s="30">
        <f>SUM(AA16:AA18)</f>
        <v>22449798</v>
      </c>
    </row>
    <row r="16" spans="1:27" ht="13.5">
      <c r="A16" s="5" t="s">
        <v>42</v>
      </c>
      <c r="B16" s="3"/>
      <c r="C16" s="19">
        <v>439131</v>
      </c>
      <c r="D16" s="19"/>
      <c r="E16" s="20">
        <v>370000</v>
      </c>
      <c r="F16" s="21">
        <v>1994000</v>
      </c>
      <c r="G16" s="21"/>
      <c r="H16" s="21">
        <v>268774</v>
      </c>
      <c r="I16" s="21"/>
      <c r="J16" s="21">
        <v>268774</v>
      </c>
      <c r="K16" s="21">
        <v>180179</v>
      </c>
      <c r="L16" s="21"/>
      <c r="M16" s="21"/>
      <c r="N16" s="21">
        <v>180179</v>
      </c>
      <c r="O16" s="21"/>
      <c r="P16" s="21">
        <v>248235</v>
      </c>
      <c r="Q16" s="21">
        <v>471995</v>
      </c>
      <c r="R16" s="21">
        <v>720230</v>
      </c>
      <c r="S16" s="21"/>
      <c r="T16" s="21"/>
      <c r="U16" s="21"/>
      <c r="V16" s="21"/>
      <c r="W16" s="21">
        <v>1169183</v>
      </c>
      <c r="X16" s="21">
        <v>1495499</v>
      </c>
      <c r="Y16" s="21">
        <v>-326316</v>
      </c>
      <c r="Z16" s="6">
        <v>-21.82</v>
      </c>
      <c r="AA16" s="28">
        <v>1994000</v>
      </c>
    </row>
    <row r="17" spans="1:27" ht="13.5">
      <c r="A17" s="5" t="s">
        <v>43</v>
      </c>
      <c r="B17" s="3"/>
      <c r="C17" s="19">
        <v>142579230</v>
      </c>
      <c r="D17" s="19"/>
      <c r="E17" s="20">
        <v>18849997</v>
      </c>
      <c r="F17" s="21">
        <v>20455798</v>
      </c>
      <c r="G17" s="21">
        <v>600918</v>
      </c>
      <c r="H17" s="21">
        <v>2851304</v>
      </c>
      <c r="I17" s="21">
        <v>3146018</v>
      </c>
      <c r="J17" s="21">
        <v>6598240</v>
      </c>
      <c r="K17" s="21">
        <v>2208843</v>
      </c>
      <c r="L17" s="21">
        <v>1143971</v>
      </c>
      <c r="M17" s="21">
        <v>908620</v>
      </c>
      <c r="N17" s="21">
        <v>4261434</v>
      </c>
      <c r="O17" s="21">
        <v>395751</v>
      </c>
      <c r="P17" s="21">
        <v>2618992</v>
      </c>
      <c r="Q17" s="21">
        <v>2925532</v>
      </c>
      <c r="R17" s="21">
        <v>5940275</v>
      </c>
      <c r="S17" s="21"/>
      <c r="T17" s="21"/>
      <c r="U17" s="21"/>
      <c r="V17" s="21"/>
      <c r="W17" s="21">
        <v>16799949</v>
      </c>
      <c r="X17" s="21">
        <v>15341851</v>
      </c>
      <c r="Y17" s="21">
        <v>1458098</v>
      </c>
      <c r="Z17" s="6">
        <v>9.5</v>
      </c>
      <c r="AA17" s="28">
        <v>20455798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430892</v>
      </c>
      <c r="D19" s="16">
        <f>SUM(D20:D23)</f>
        <v>0</v>
      </c>
      <c r="E19" s="17">
        <f t="shared" si="3"/>
        <v>200000</v>
      </c>
      <c r="F19" s="18">
        <f t="shared" si="3"/>
        <v>275000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206249</v>
      </c>
      <c r="Y19" s="18">
        <f t="shared" si="3"/>
        <v>-206249</v>
      </c>
      <c r="Z19" s="4">
        <f>+IF(X19&lt;&gt;0,+(Y19/X19)*100,0)</f>
        <v>-100</v>
      </c>
      <c r="AA19" s="30">
        <f>SUM(AA20:AA23)</f>
        <v>275000</v>
      </c>
    </row>
    <row r="20" spans="1:27" ht="13.5">
      <c r="A20" s="5" t="s">
        <v>46</v>
      </c>
      <c r="B20" s="3"/>
      <c r="C20" s="19">
        <v>97811</v>
      </c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314820</v>
      </c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18261</v>
      </c>
      <c r="D23" s="19"/>
      <c r="E23" s="20">
        <v>200000</v>
      </c>
      <c r="F23" s="21">
        <v>275000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206249</v>
      </c>
      <c r="Y23" s="21">
        <v>-206249</v>
      </c>
      <c r="Z23" s="6">
        <v>-100</v>
      </c>
      <c r="AA23" s="28">
        <v>275000</v>
      </c>
    </row>
    <row r="24" spans="1:27" ht="13.5">
      <c r="A24" s="2" t="s">
        <v>50</v>
      </c>
      <c r="B24" s="8"/>
      <c r="C24" s="16">
        <v>1438776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367226354</v>
      </c>
      <c r="D25" s="50">
        <f>+D5+D9+D15+D19+D24</f>
        <v>0</v>
      </c>
      <c r="E25" s="51">
        <f t="shared" si="4"/>
        <v>30330297</v>
      </c>
      <c r="F25" s="52">
        <f t="shared" si="4"/>
        <v>36323323</v>
      </c>
      <c r="G25" s="52">
        <f t="shared" si="4"/>
        <v>920424</v>
      </c>
      <c r="H25" s="52">
        <f t="shared" si="4"/>
        <v>5584743</v>
      </c>
      <c r="I25" s="52">
        <f t="shared" si="4"/>
        <v>4438279</v>
      </c>
      <c r="J25" s="52">
        <f t="shared" si="4"/>
        <v>10943446</v>
      </c>
      <c r="K25" s="52">
        <f t="shared" si="4"/>
        <v>2797414</v>
      </c>
      <c r="L25" s="52">
        <f t="shared" si="4"/>
        <v>1889398</v>
      </c>
      <c r="M25" s="52">
        <f t="shared" si="4"/>
        <v>2047051</v>
      </c>
      <c r="N25" s="52">
        <f t="shared" si="4"/>
        <v>6733863</v>
      </c>
      <c r="O25" s="52">
        <f t="shared" si="4"/>
        <v>761897</v>
      </c>
      <c r="P25" s="52">
        <f t="shared" si="4"/>
        <v>4190331</v>
      </c>
      <c r="Q25" s="52">
        <f t="shared" si="4"/>
        <v>3676036</v>
      </c>
      <c r="R25" s="52">
        <f t="shared" si="4"/>
        <v>8628264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26305573</v>
      </c>
      <c r="X25" s="52">
        <f t="shared" si="4"/>
        <v>27242491</v>
      </c>
      <c r="Y25" s="52">
        <f t="shared" si="4"/>
        <v>-936918</v>
      </c>
      <c r="Z25" s="53">
        <f>+IF(X25&lt;&gt;0,+(Y25/X25)*100,0)</f>
        <v>-3.4391788915338175</v>
      </c>
      <c r="AA25" s="54">
        <f>+AA5+AA9+AA15+AA19+AA24</f>
        <v>36323323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41316921</v>
      </c>
      <c r="D28" s="19"/>
      <c r="E28" s="20">
        <v>24912797</v>
      </c>
      <c r="F28" s="21">
        <v>27257798</v>
      </c>
      <c r="G28" s="21">
        <v>915631</v>
      </c>
      <c r="H28" s="21">
        <v>2258044</v>
      </c>
      <c r="I28" s="21">
        <v>3097671</v>
      </c>
      <c r="J28" s="21">
        <v>6271346</v>
      </c>
      <c r="K28" s="21">
        <v>2356955</v>
      </c>
      <c r="L28" s="21">
        <v>1093141</v>
      </c>
      <c r="M28" s="21">
        <v>415336</v>
      </c>
      <c r="N28" s="21">
        <v>3865432</v>
      </c>
      <c r="O28" s="21">
        <v>395751</v>
      </c>
      <c r="P28" s="21">
        <v>2135383</v>
      </c>
      <c r="Q28" s="21">
        <v>3465723</v>
      </c>
      <c r="R28" s="21">
        <v>5996857</v>
      </c>
      <c r="S28" s="21"/>
      <c r="T28" s="21"/>
      <c r="U28" s="21"/>
      <c r="V28" s="21"/>
      <c r="W28" s="21">
        <v>16133635</v>
      </c>
      <c r="X28" s="21">
        <v>20443349</v>
      </c>
      <c r="Y28" s="21">
        <v>-4309714</v>
      </c>
      <c r="Z28" s="6">
        <v>-21.08</v>
      </c>
      <c r="AA28" s="19">
        <v>27257798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-1</v>
      </c>
      <c r="D31" s="19"/>
      <c r="E31" s="20"/>
      <c r="F31" s="21">
        <v>2900000</v>
      </c>
      <c r="G31" s="21"/>
      <c r="H31" s="21">
        <v>1350102</v>
      </c>
      <c r="I31" s="21">
        <v>1111320</v>
      </c>
      <c r="J31" s="21">
        <v>2461422</v>
      </c>
      <c r="K31" s="21">
        <v>438500</v>
      </c>
      <c r="L31" s="21"/>
      <c r="M31" s="21"/>
      <c r="N31" s="21">
        <v>438500</v>
      </c>
      <c r="O31" s="21"/>
      <c r="P31" s="21">
        <v>691106</v>
      </c>
      <c r="Q31" s="21"/>
      <c r="R31" s="21">
        <v>691106</v>
      </c>
      <c r="S31" s="21"/>
      <c r="T31" s="21"/>
      <c r="U31" s="21"/>
      <c r="V31" s="21"/>
      <c r="W31" s="21">
        <v>3591028</v>
      </c>
      <c r="X31" s="21">
        <v>2174999</v>
      </c>
      <c r="Y31" s="21">
        <v>1416029</v>
      </c>
      <c r="Z31" s="6">
        <v>65.1</v>
      </c>
      <c r="AA31" s="28">
        <v>2900000</v>
      </c>
    </row>
    <row r="32" spans="1:27" ht="13.5">
      <c r="A32" s="58" t="s">
        <v>58</v>
      </c>
      <c r="B32" s="3"/>
      <c r="C32" s="25">
        <f aca="true" t="shared" si="5" ref="C32:Y32">SUM(C28:C31)</f>
        <v>41316920</v>
      </c>
      <c r="D32" s="25">
        <f>SUM(D28:D31)</f>
        <v>0</v>
      </c>
      <c r="E32" s="26">
        <f t="shared" si="5"/>
        <v>24912797</v>
      </c>
      <c r="F32" s="27">
        <f t="shared" si="5"/>
        <v>30157798</v>
      </c>
      <c r="G32" s="27">
        <f t="shared" si="5"/>
        <v>915631</v>
      </c>
      <c r="H32" s="27">
        <f t="shared" si="5"/>
        <v>3608146</v>
      </c>
      <c r="I32" s="27">
        <f t="shared" si="5"/>
        <v>4208991</v>
      </c>
      <c r="J32" s="27">
        <f t="shared" si="5"/>
        <v>8732768</v>
      </c>
      <c r="K32" s="27">
        <f t="shared" si="5"/>
        <v>2795455</v>
      </c>
      <c r="L32" s="27">
        <f t="shared" si="5"/>
        <v>1093141</v>
      </c>
      <c r="M32" s="27">
        <f t="shared" si="5"/>
        <v>415336</v>
      </c>
      <c r="N32" s="27">
        <f t="shared" si="5"/>
        <v>4303932</v>
      </c>
      <c r="O32" s="27">
        <f t="shared" si="5"/>
        <v>395751</v>
      </c>
      <c r="P32" s="27">
        <f t="shared" si="5"/>
        <v>2826489</v>
      </c>
      <c r="Q32" s="27">
        <f t="shared" si="5"/>
        <v>3465723</v>
      </c>
      <c r="R32" s="27">
        <f t="shared" si="5"/>
        <v>6687963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19724663</v>
      </c>
      <c r="X32" s="27">
        <f t="shared" si="5"/>
        <v>22618348</v>
      </c>
      <c r="Y32" s="27">
        <f t="shared" si="5"/>
        <v>-2893685</v>
      </c>
      <c r="Z32" s="13">
        <f>+IF(X32&lt;&gt;0,+(Y32/X32)*100,0)</f>
        <v>-12.793529394808145</v>
      </c>
      <c r="AA32" s="31">
        <f>SUM(AA28:AA31)</f>
        <v>30157798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309081288</v>
      </c>
      <c r="D35" s="19"/>
      <c r="E35" s="20">
        <v>5417500</v>
      </c>
      <c r="F35" s="21">
        <v>2297525</v>
      </c>
      <c r="G35" s="21">
        <v>38054</v>
      </c>
      <c r="H35" s="21">
        <v>456862</v>
      </c>
      <c r="I35" s="21">
        <v>-4847</v>
      </c>
      <c r="J35" s="21">
        <v>490069</v>
      </c>
      <c r="K35" s="21">
        <v>-202007</v>
      </c>
      <c r="L35" s="21">
        <v>344680</v>
      </c>
      <c r="M35" s="21">
        <v>925279</v>
      </c>
      <c r="N35" s="21">
        <v>1067952</v>
      </c>
      <c r="O35" s="21">
        <v>366146</v>
      </c>
      <c r="P35" s="21">
        <v>577022</v>
      </c>
      <c r="Q35" s="21">
        <v>210313</v>
      </c>
      <c r="R35" s="21">
        <v>1153481</v>
      </c>
      <c r="S35" s="21"/>
      <c r="T35" s="21"/>
      <c r="U35" s="21"/>
      <c r="V35" s="21"/>
      <c r="W35" s="21">
        <v>2711502</v>
      </c>
      <c r="X35" s="21">
        <v>1723142</v>
      </c>
      <c r="Y35" s="21">
        <v>988360</v>
      </c>
      <c r="Z35" s="6">
        <v>57.36</v>
      </c>
      <c r="AA35" s="28">
        <v>2297525</v>
      </c>
    </row>
    <row r="36" spans="1:27" ht="13.5">
      <c r="A36" s="60" t="s">
        <v>62</v>
      </c>
      <c r="B36" s="10"/>
      <c r="C36" s="61">
        <f aca="true" t="shared" si="6" ref="C36:Y36">SUM(C32:C35)</f>
        <v>350398208</v>
      </c>
      <c r="D36" s="61">
        <f>SUM(D32:D35)</f>
        <v>0</v>
      </c>
      <c r="E36" s="62">
        <f t="shared" si="6"/>
        <v>30330297</v>
      </c>
      <c r="F36" s="63">
        <f t="shared" si="6"/>
        <v>32455323</v>
      </c>
      <c r="G36" s="63">
        <f t="shared" si="6"/>
        <v>953685</v>
      </c>
      <c r="H36" s="63">
        <f t="shared" si="6"/>
        <v>4065008</v>
      </c>
      <c r="I36" s="63">
        <f t="shared" si="6"/>
        <v>4204144</v>
      </c>
      <c r="J36" s="63">
        <f t="shared" si="6"/>
        <v>9222837</v>
      </c>
      <c r="K36" s="63">
        <f t="shared" si="6"/>
        <v>2593448</v>
      </c>
      <c r="L36" s="63">
        <f t="shared" si="6"/>
        <v>1437821</v>
      </c>
      <c r="M36" s="63">
        <f t="shared" si="6"/>
        <v>1340615</v>
      </c>
      <c r="N36" s="63">
        <f t="shared" si="6"/>
        <v>5371884</v>
      </c>
      <c r="O36" s="63">
        <f t="shared" si="6"/>
        <v>761897</v>
      </c>
      <c r="P36" s="63">
        <f t="shared" si="6"/>
        <v>3403511</v>
      </c>
      <c r="Q36" s="63">
        <f t="shared" si="6"/>
        <v>3676036</v>
      </c>
      <c r="R36" s="63">
        <f t="shared" si="6"/>
        <v>7841444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22436165</v>
      </c>
      <c r="X36" s="63">
        <f t="shared" si="6"/>
        <v>24341490</v>
      </c>
      <c r="Y36" s="63">
        <f t="shared" si="6"/>
        <v>-1905325</v>
      </c>
      <c r="Z36" s="64">
        <f>+IF(X36&lt;&gt;0,+(Y36/X36)*100,0)</f>
        <v>-7.827478925899771</v>
      </c>
      <c r="AA36" s="65">
        <f>SUM(AA32:AA35)</f>
        <v>32455323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101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204729309</v>
      </c>
      <c r="D5" s="16">
        <f>SUM(D6:D8)</f>
        <v>0</v>
      </c>
      <c r="E5" s="17">
        <f t="shared" si="0"/>
        <v>38923800</v>
      </c>
      <c r="F5" s="18">
        <f t="shared" si="0"/>
        <v>60143000</v>
      </c>
      <c r="G5" s="18">
        <f t="shared" si="0"/>
        <v>0</v>
      </c>
      <c r="H5" s="18">
        <f t="shared" si="0"/>
        <v>0</v>
      </c>
      <c r="I5" s="18">
        <f t="shared" si="0"/>
        <v>410563</v>
      </c>
      <c r="J5" s="18">
        <f t="shared" si="0"/>
        <v>410563</v>
      </c>
      <c r="K5" s="18">
        <f t="shared" si="0"/>
        <v>0</v>
      </c>
      <c r="L5" s="18">
        <f t="shared" si="0"/>
        <v>398881</v>
      </c>
      <c r="M5" s="18">
        <f t="shared" si="0"/>
        <v>402108</v>
      </c>
      <c r="N5" s="18">
        <f t="shared" si="0"/>
        <v>800989</v>
      </c>
      <c r="O5" s="18">
        <f t="shared" si="0"/>
        <v>346754</v>
      </c>
      <c r="P5" s="18">
        <f t="shared" si="0"/>
        <v>3394938</v>
      </c>
      <c r="Q5" s="18">
        <f t="shared" si="0"/>
        <v>8485121</v>
      </c>
      <c r="R5" s="18">
        <f t="shared" si="0"/>
        <v>12226813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13438365</v>
      </c>
      <c r="X5" s="18">
        <f t="shared" si="0"/>
        <v>34765136</v>
      </c>
      <c r="Y5" s="18">
        <f t="shared" si="0"/>
        <v>-21326771</v>
      </c>
      <c r="Z5" s="4">
        <f>+IF(X5&lt;&gt;0,+(Y5/X5)*100,0)</f>
        <v>-61.34528281436897</v>
      </c>
      <c r="AA5" s="16">
        <f>SUM(AA6:AA8)</f>
        <v>60143000</v>
      </c>
    </row>
    <row r="6" spans="1:27" ht="13.5">
      <c r="A6" s="5" t="s">
        <v>32</v>
      </c>
      <c r="B6" s="3"/>
      <c r="C6" s="19">
        <v>170806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204558503</v>
      </c>
      <c r="D7" s="22"/>
      <c r="E7" s="23">
        <v>38923800</v>
      </c>
      <c r="F7" s="24">
        <v>60143000</v>
      </c>
      <c r="G7" s="24"/>
      <c r="H7" s="24"/>
      <c r="I7" s="24">
        <v>410563</v>
      </c>
      <c r="J7" s="24">
        <v>410563</v>
      </c>
      <c r="K7" s="24"/>
      <c r="L7" s="24">
        <v>398881</v>
      </c>
      <c r="M7" s="24">
        <v>402108</v>
      </c>
      <c r="N7" s="24">
        <v>800989</v>
      </c>
      <c r="O7" s="24">
        <v>346754</v>
      </c>
      <c r="P7" s="24">
        <v>3394938</v>
      </c>
      <c r="Q7" s="24">
        <v>8485121</v>
      </c>
      <c r="R7" s="24">
        <v>12226813</v>
      </c>
      <c r="S7" s="24"/>
      <c r="T7" s="24"/>
      <c r="U7" s="24"/>
      <c r="V7" s="24"/>
      <c r="W7" s="24">
        <v>13438365</v>
      </c>
      <c r="X7" s="24">
        <v>34765136</v>
      </c>
      <c r="Y7" s="24">
        <v>-21326771</v>
      </c>
      <c r="Z7" s="7">
        <v>-61.35</v>
      </c>
      <c r="AA7" s="29">
        <v>60143000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60254071</v>
      </c>
      <c r="D9" s="16">
        <f>SUM(D10:D14)</f>
        <v>0</v>
      </c>
      <c r="E9" s="17">
        <f t="shared" si="1"/>
        <v>62581400</v>
      </c>
      <c r="F9" s="18">
        <f t="shared" si="1"/>
        <v>84842600</v>
      </c>
      <c r="G9" s="18">
        <f t="shared" si="1"/>
        <v>0</v>
      </c>
      <c r="H9" s="18">
        <f t="shared" si="1"/>
        <v>0</v>
      </c>
      <c r="I9" s="18">
        <f t="shared" si="1"/>
        <v>4177116</v>
      </c>
      <c r="J9" s="18">
        <f t="shared" si="1"/>
        <v>4177116</v>
      </c>
      <c r="K9" s="18">
        <f t="shared" si="1"/>
        <v>-658631</v>
      </c>
      <c r="L9" s="18">
        <f t="shared" si="1"/>
        <v>2225919</v>
      </c>
      <c r="M9" s="18">
        <f t="shared" si="1"/>
        <v>32630</v>
      </c>
      <c r="N9" s="18">
        <f t="shared" si="1"/>
        <v>1599918</v>
      </c>
      <c r="O9" s="18">
        <f t="shared" si="1"/>
        <v>3172719</v>
      </c>
      <c r="P9" s="18">
        <f t="shared" si="1"/>
        <v>10516147</v>
      </c>
      <c r="Q9" s="18">
        <f t="shared" si="1"/>
        <v>1683571</v>
      </c>
      <c r="R9" s="18">
        <f t="shared" si="1"/>
        <v>15372437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21149471</v>
      </c>
      <c r="X9" s="18">
        <f t="shared" si="1"/>
        <v>42978434</v>
      </c>
      <c r="Y9" s="18">
        <f t="shared" si="1"/>
        <v>-21828963</v>
      </c>
      <c r="Z9" s="4">
        <f>+IF(X9&lt;&gt;0,+(Y9/X9)*100,0)</f>
        <v>-50.790503441795956</v>
      </c>
      <c r="AA9" s="30">
        <f>SUM(AA10:AA14)</f>
        <v>84842600</v>
      </c>
    </row>
    <row r="10" spans="1:27" ht="13.5">
      <c r="A10" s="5" t="s">
        <v>36</v>
      </c>
      <c r="B10" s="3"/>
      <c r="C10" s="19">
        <v>44155639</v>
      </c>
      <c r="D10" s="19"/>
      <c r="E10" s="20">
        <v>29607400</v>
      </c>
      <c r="F10" s="21">
        <v>48361200</v>
      </c>
      <c r="G10" s="21"/>
      <c r="H10" s="21"/>
      <c r="I10" s="21">
        <v>4177116</v>
      </c>
      <c r="J10" s="21">
        <v>4177116</v>
      </c>
      <c r="K10" s="21">
        <v>-658631</v>
      </c>
      <c r="L10" s="21">
        <v>1004864</v>
      </c>
      <c r="M10" s="21">
        <v>32630</v>
      </c>
      <c r="N10" s="21">
        <v>378863</v>
      </c>
      <c r="O10" s="21">
        <v>2945999</v>
      </c>
      <c r="P10" s="21">
        <v>8099266</v>
      </c>
      <c r="Q10" s="21">
        <v>1683571</v>
      </c>
      <c r="R10" s="21">
        <v>12728836</v>
      </c>
      <c r="S10" s="21"/>
      <c r="T10" s="21"/>
      <c r="U10" s="21"/>
      <c r="V10" s="21"/>
      <c r="W10" s="21">
        <v>17284815</v>
      </c>
      <c r="X10" s="21">
        <v>26748279</v>
      </c>
      <c r="Y10" s="21">
        <v>-9463464</v>
      </c>
      <c r="Z10" s="6">
        <v>-35.38</v>
      </c>
      <c r="AA10" s="28">
        <v>48361200</v>
      </c>
    </row>
    <row r="11" spans="1:27" ht="13.5">
      <c r="A11" s="5" t="s">
        <v>37</v>
      </c>
      <c r="B11" s="3"/>
      <c r="C11" s="19">
        <v>15638412</v>
      </c>
      <c r="D11" s="19"/>
      <c r="E11" s="20">
        <v>32755000</v>
      </c>
      <c r="F11" s="21">
        <v>29963500</v>
      </c>
      <c r="G11" s="21"/>
      <c r="H11" s="21"/>
      <c r="I11" s="21"/>
      <c r="J11" s="21"/>
      <c r="K11" s="21"/>
      <c r="L11" s="21">
        <v>1221055</v>
      </c>
      <c r="M11" s="21"/>
      <c r="N11" s="21">
        <v>1221055</v>
      </c>
      <c r="O11" s="21">
        <v>226720</v>
      </c>
      <c r="P11" s="21">
        <v>2406281</v>
      </c>
      <c r="Q11" s="21"/>
      <c r="R11" s="21">
        <v>2633001</v>
      </c>
      <c r="S11" s="21"/>
      <c r="T11" s="21"/>
      <c r="U11" s="21"/>
      <c r="V11" s="21"/>
      <c r="W11" s="21">
        <v>3854056</v>
      </c>
      <c r="X11" s="21">
        <v>10730155</v>
      </c>
      <c r="Y11" s="21">
        <v>-6876099</v>
      </c>
      <c r="Z11" s="6">
        <v>-64.08</v>
      </c>
      <c r="AA11" s="28">
        <v>29963500</v>
      </c>
    </row>
    <row r="12" spans="1:27" ht="13.5">
      <c r="A12" s="5" t="s">
        <v>38</v>
      </c>
      <c r="B12" s="3"/>
      <c r="C12" s="19">
        <v>460020</v>
      </c>
      <c r="D12" s="19"/>
      <c r="E12" s="20">
        <v>219000</v>
      </c>
      <c r="F12" s="21">
        <v>178000</v>
      </c>
      <c r="G12" s="21"/>
      <c r="H12" s="21"/>
      <c r="I12" s="21"/>
      <c r="J12" s="21"/>
      <c r="K12" s="21"/>
      <c r="L12" s="21"/>
      <c r="M12" s="21"/>
      <c r="N12" s="21"/>
      <c r="O12" s="21"/>
      <c r="P12" s="21">
        <v>10600</v>
      </c>
      <c r="Q12" s="21"/>
      <c r="R12" s="21">
        <v>10600</v>
      </c>
      <c r="S12" s="21"/>
      <c r="T12" s="21"/>
      <c r="U12" s="21"/>
      <c r="V12" s="21"/>
      <c r="W12" s="21">
        <v>10600</v>
      </c>
      <c r="X12" s="21"/>
      <c r="Y12" s="21">
        <v>10600</v>
      </c>
      <c r="Z12" s="6"/>
      <c r="AA12" s="28">
        <v>178000</v>
      </c>
    </row>
    <row r="13" spans="1:27" ht="13.5">
      <c r="A13" s="5" t="s">
        <v>39</v>
      </c>
      <c r="B13" s="3"/>
      <c r="C13" s="19"/>
      <c r="D13" s="19"/>
      <c r="E13" s="20"/>
      <c r="F13" s="21">
        <v>6339900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5500000</v>
      </c>
      <c r="Y13" s="21">
        <v>-5500000</v>
      </c>
      <c r="Z13" s="6">
        <v>-100</v>
      </c>
      <c r="AA13" s="28">
        <v>6339900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93449509</v>
      </c>
      <c r="D15" s="16">
        <f>SUM(D16:D18)</f>
        <v>0</v>
      </c>
      <c r="E15" s="17">
        <f t="shared" si="2"/>
        <v>144461000</v>
      </c>
      <c r="F15" s="18">
        <f t="shared" si="2"/>
        <v>162755800</v>
      </c>
      <c r="G15" s="18">
        <f t="shared" si="2"/>
        <v>0</v>
      </c>
      <c r="H15" s="18">
        <f t="shared" si="2"/>
        <v>0</v>
      </c>
      <c r="I15" s="18">
        <f t="shared" si="2"/>
        <v>17837890</v>
      </c>
      <c r="J15" s="18">
        <f t="shared" si="2"/>
        <v>17837890</v>
      </c>
      <c r="K15" s="18">
        <f t="shared" si="2"/>
        <v>-5200322</v>
      </c>
      <c r="L15" s="18">
        <f t="shared" si="2"/>
        <v>6891155</v>
      </c>
      <c r="M15" s="18">
        <f t="shared" si="2"/>
        <v>3457527</v>
      </c>
      <c r="N15" s="18">
        <f t="shared" si="2"/>
        <v>5148360</v>
      </c>
      <c r="O15" s="18">
        <f t="shared" si="2"/>
        <v>15368166</v>
      </c>
      <c r="P15" s="18">
        <f t="shared" si="2"/>
        <v>37521692</v>
      </c>
      <c r="Q15" s="18">
        <f t="shared" si="2"/>
        <v>6819493</v>
      </c>
      <c r="R15" s="18">
        <f t="shared" si="2"/>
        <v>59709351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82695601</v>
      </c>
      <c r="X15" s="18">
        <f t="shared" si="2"/>
        <v>75991550</v>
      </c>
      <c r="Y15" s="18">
        <f t="shared" si="2"/>
        <v>6704051</v>
      </c>
      <c r="Z15" s="4">
        <f>+IF(X15&lt;&gt;0,+(Y15/X15)*100,0)</f>
        <v>8.822100615134183</v>
      </c>
      <c r="AA15" s="30">
        <f>SUM(AA16:AA18)</f>
        <v>162755800</v>
      </c>
    </row>
    <row r="16" spans="1:27" ht="13.5">
      <c r="A16" s="5" t="s">
        <v>42</v>
      </c>
      <c r="B16" s="3"/>
      <c r="C16" s="19">
        <v>882033</v>
      </c>
      <c r="D16" s="19"/>
      <c r="E16" s="20">
        <v>33000000</v>
      </c>
      <c r="F16" s="21">
        <v>35615300</v>
      </c>
      <c r="G16" s="21"/>
      <c r="H16" s="21"/>
      <c r="I16" s="21">
        <v>135604</v>
      </c>
      <c r="J16" s="21">
        <v>135604</v>
      </c>
      <c r="K16" s="21">
        <v>-135604</v>
      </c>
      <c r="L16" s="21"/>
      <c r="M16" s="21">
        <v>1014022</v>
      </c>
      <c r="N16" s="21">
        <v>878418</v>
      </c>
      <c r="O16" s="21"/>
      <c r="P16" s="21">
        <v>611442</v>
      </c>
      <c r="Q16" s="21"/>
      <c r="R16" s="21">
        <v>611442</v>
      </c>
      <c r="S16" s="21"/>
      <c r="T16" s="21"/>
      <c r="U16" s="21"/>
      <c r="V16" s="21"/>
      <c r="W16" s="21">
        <v>1625464</v>
      </c>
      <c r="X16" s="21">
        <v>11014022</v>
      </c>
      <c r="Y16" s="21">
        <v>-9388558</v>
      </c>
      <c r="Z16" s="6">
        <v>-85.24</v>
      </c>
      <c r="AA16" s="28">
        <v>35615300</v>
      </c>
    </row>
    <row r="17" spans="1:27" ht="13.5">
      <c r="A17" s="5" t="s">
        <v>43</v>
      </c>
      <c r="B17" s="3"/>
      <c r="C17" s="19">
        <v>92380427</v>
      </c>
      <c r="D17" s="19"/>
      <c r="E17" s="20">
        <v>111461000</v>
      </c>
      <c r="F17" s="21">
        <v>125465500</v>
      </c>
      <c r="G17" s="21"/>
      <c r="H17" s="21"/>
      <c r="I17" s="21">
        <v>17702286</v>
      </c>
      <c r="J17" s="21">
        <v>17702286</v>
      </c>
      <c r="K17" s="21">
        <v>-5064718</v>
      </c>
      <c r="L17" s="21">
        <v>6891155</v>
      </c>
      <c r="M17" s="21">
        <v>2443505</v>
      </c>
      <c r="N17" s="21">
        <v>4269942</v>
      </c>
      <c r="O17" s="21">
        <v>15368166</v>
      </c>
      <c r="P17" s="21">
        <v>36910250</v>
      </c>
      <c r="Q17" s="21">
        <v>6819493</v>
      </c>
      <c r="R17" s="21">
        <v>59097909</v>
      </c>
      <c r="S17" s="21"/>
      <c r="T17" s="21"/>
      <c r="U17" s="21"/>
      <c r="V17" s="21"/>
      <c r="W17" s="21">
        <v>81070137</v>
      </c>
      <c r="X17" s="21">
        <v>63977528</v>
      </c>
      <c r="Y17" s="21">
        <v>17092609</v>
      </c>
      <c r="Z17" s="6">
        <v>26.72</v>
      </c>
      <c r="AA17" s="28">
        <v>125465500</v>
      </c>
    </row>
    <row r="18" spans="1:27" ht="13.5">
      <c r="A18" s="5" t="s">
        <v>44</v>
      </c>
      <c r="B18" s="3"/>
      <c r="C18" s="19">
        <v>187049</v>
      </c>
      <c r="D18" s="19"/>
      <c r="E18" s="20"/>
      <c r="F18" s="21">
        <v>1675000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1000000</v>
      </c>
      <c r="Y18" s="21">
        <v>-1000000</v>
      </c>
      <c r="Z18" s="6">
        <v>-100</v>
      </c>
      <c r="AA18" s="28">
        <v>1675000</v>
      </c>
    </row>
    <row r="19" spans="1:27" ht="13.5">
      <c r="A19" s="2" t="s">
        <v>45</v>
      </c>
      <c r="B19" s="8"/>
      <c r="C19" s="16">
        <f aca="true" t="shared" si="3" ref="C19:Y19">SUM(C20:C23)</f>
        <v>237410887</v>
      </c>
      <c r="D19" s="16">
        <f>SUM(D20:D23)</f>
        <v>0</v>
      </c>
      <c r="E19" s="17">
        <f t="shared" si="3"/>
        <v>351566800</v>
      </c>
      <c r="F19" s="18">
        <f t="shared" si="3"/>
        <v>315164600</v>
      </c>
      <c r="G19" s="18">
        <f t="shared" si="3"/>
        <v>0</v>
      </c>
      <c r="H19" s="18">
        <f t="shared" si="3"/>
        <v>0</v>
      </c>
      <c r="I19" s="18">
        <f t="shared" si="3"/>
        <v>35148727</v>
      </c>
      <c r="J19" s="18">
        <f t="shared" si="3"/>
        <v>35148727</v>
      </c>
      <c r="K19" s="18">
        <f t="shared" si="3"/>
        <v>-6175676</v>
      </c>
      <c r="L19" s="18">
        <f t="shared" si="3"/>
        <v>19785697</v>
      </c>
      <c r="M19" s="18">
        <f t="shared" si="3"/>
        <v>9370045</v>
      </c>
      <c r="N19" s="18">
        <f t="shared" si="3"/>
        <v>22980066</v>
      </c>
      <c r="O19" s="18">
        <f t="shared" si="3"/>
        <v>20582847</v>
      </c>
      <c r="P19" s="18">
        <f t="shared" si="3"/>
        <v>54674126</v>
      </c>
      <c r="Q19" s="18">
        <f t="shared" si="3"/>
        <v>14599506</v>
      </c>
      <c r="R19" s="18">
        <f t="shared" si="3"/>
        <v>89856479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147985272</v>
      </c>
      <c r="X19" s="18">
        <f t="shared" si="3"/>
        <v>170474692</v>
      </c>
      <c r="Y19" s="18">
        <f t="shared" si="3"/>
        <v>-22489420</v>
      </c>
      <c r="Z19" s="4">
        <f>+IF(X19&lt;&gt;0,+(Y19/X19)*100,0)</f>
        <v>-13.192233836093395</v>
      </c>
      <c r="AA19" s="30">
        <f>SUM(AA20:AA23)</f>
        <v>315164600</v>
      </c>
    </row>
    <row r="20" spans="1:27" ht="13.5">
      <c r="A20" s="5" t="s">
        <v>46</v>
      </c>
      <c r="B20" s="3"/>
      <c r="C20" s="19">
        <v>80732676</v>
      </c>
      <c r="D20" s="19"/>
      <c r="E20" s="20">
        <v>96909700</v>
      </c>
      <c r="F20" s="21">
        <v>76054300</v>
      </c>
      <c r="G20" s="21"/>
      <c r="H20" s="21"/>
      <c r="I20" s="21">
        <v>6344686</v>
      </c>
      <c r="J20" s="21">
        <v>6344686</v>
      </c>
      <c r="K20" s="21">
        <v>4692154</v>
      </c>
      <c r="L20" s="21">
        <v>1931150</v>
      </c>
      <c r="M20" s="21">
        <v>5495706</v>
      </c>
      <c r="N20" s="21">
        <v>12119010</v>
      </c>
      <c r="O20" s="21">
        <v>7270343</v>
      </c>
      <c r="P20" s="21">
        <v>9544904</v>
      </c>
      <c r="Q20" s="21">
        <v>6688915</v>
      </c>
      <c r="R20" s="21">
        <v>23504162</v>
      </c>
      <c r="S20" s="21"/>
      <c r="T20" s="21"/>
      <c r="U20" s="21"/>
      <c r="V20" s="21"/>
      <c r="W20" s="21">
        <v>41967858</v>
      </c>
      <c r="X20" s="21">
        <v>36375696</v>
      </c>
      <c r="Y20" s="21">
        <v>5592162</v>
      </c>
      <c r="Z20" s="6">
        <v>15.37</v>
      </c>
      <c r="AA20" s="28">
        <v>76054300</v>
      </c>
    </row>
    <row r="21" spans="1:27" ht="13.5">
      <c r="A21" s="5" t="s">
        <v>47</v>
      </c>
      <c r="B21" s="3"/>
      <c r="C21" s="19">
        <v>75224493</v>
      </c>
      <c r="D21" s="19"/>
      <c r="E21" s="20">
        <v>175540000</v>
      </c>
      <c r="F21" s="21">
        <v>159951100</v>
      </c>
      <c r="G21" s="21"/>
      <c r="H21" s="21"/>
      <c r="I21" s="21">
        <v>9896105</v>
      </c>
      <c r="J21" s="21">
        <v>9896105</v>
      </c>
      <c r="K21" s="21">
        <v>1089243</v>
      </c>
      <c r="L21" s="21">
        <v>1797594</v>
      </c>
      <c r="M21" s="21">
        <v>4128181</v>
      </c>
      <c r="N21" s="21">
        <v>7015018</v>
      </c>
      <c r="O21" s="21">
        <v>9745089</v>
      </c>
      <c r="P21" s="21">
        <v>29014883</v>
      </c>
      <c r="Q21" s="21">
        <v>5475676</v>
      </c>
      <c r="R21" s="21">
        <v>44235648</v>
      </c>
      <c r="S21" s="21"/>
      <c r="T21" s="21"/>
      <c r="U21" s="21"/>
      <c r="V21" s="21"/>
      <c r="W21" s="21">
        <v>61146771</v>
      </c>
      <c r="X21" s="21">
        <v>81222322</v>
      </c>
      <c r="Y21" s="21">
        <v>-20075551</v>
      </c>
      <c r="Z21" s="6">
        <v>-24.72</v>
      </c>
      <c r="AA21" s="28">
        <v>159951100</v>
      </c>
    </row>
    <row r="22" spans="1:27" ht="13.5">
      <c r="A22" s="5" t="s">
        <v>48</v>
      </c>
      <c r="B22" s="3"/>
      <c r="C22" s="22">
        <v>78211755</v>
      </c>
      <c r="D22" s="22"/>
      <c r="E22" s="23">
        <v>75517100</v>
      </c>
      <c r="F22" s="24">
        <v>75559200</v>
      </c>
      <c r="G22" s="24"/>
      <c r="H22" s="24"/>
      <c r="I22" s="24">
        <v>18907936</v>
      </c>
      <c r="J22" s="24">
        <v>18907936</v>
      </c>
      <c r="K22" s="24">
        <v>-13778573</v>
      </c>
      <c r="L22" s="24">
        <v>16056953</v>
      </c>
      <c r="M22" s="24">
        <v>-253842</v>
      </c>
      <c r="N22" s="24">
        <v>2024538</v>
      </c>
      <c r="O22" s="24">
        <v>3567415</v>
      </c>
      <c r="P22" s="24">
        <v>16114339</v>
      </c>
      <c r="Q22" s="24">
        <v>2434915</v>
      </c>
      <c r="R22" s="24">
        <v>22116669</v>
      </c>
      <c r="S22" s="24"/>
      <c r="T22" s="24"/>
      <c r="U22" s="24"/>
      <c r="V22" s="24"/>
      <c r="W22" s="24">
        <v>43049143</v>
      </c>
      <c r="X22" s="24">
        <v>50676674</v>
      </c>
      <c r="Y22" s="24">
        <v>-7627531</v>
      </c>
      <c r="Z22" s="7">
        <v>-15.05</v>
      </c>
      <c r="AA22" s="29">
        <v>75559200</v>
      </c>
    </row>
    <row r="23" spans="1:27" ht="13.5">
      <c r="A23" s="5" t="s">
        <v>49</v>
      </c>
      <c r="B23" s="3"/>
      <c r="C23" s="19">
        <v>3241963</v>
      </c>
      <c r="D23" s="19"/>
      <c r="E23" s="20">
        <v>3600000</v>
      </c>
      <c r="F23" s="21">
        <v>3600000</v>
      </c>
      <c r="G23" s="21"/>
      <c r="H23" s="21"/>
      <c r="I23" s="21"/>
      <c r="J23" s="21"/>
      <c r="K23" s="21">
        <v>1821500</v>
      </c>
      <c r="L23" s="21"/>
      <c r="M23" s="21"/>
      <c r="N23" s="21">
        <v>1821500</v>
      </c>
      <c r="O23" s="21"/>
      <c r="P23" s="21"/>
      <c r="Q23" s="21"/>
      <c r="R23" s="21"/>
      <c r="S23" s="21"/>
      <c r="T23" s="21"/>
      <c r="U23" s="21"/>
      <c r="V23" s="21"/>
      <c r="W23" s="21">
        <v>1821500</v>
      </c>
      <c r="X23" s="21">
        <v>2200000</v>
      </c>
      <c r="Y23" s="21">
        <v>-378500</v>
      </c>
      <c r="Z23" s="6">
        <v>-17.2</v>
      </c>
      <c r="AA23" s="28">
        <v>3600000</v>
      </c>
    </row>
    <row r="24" spans="1:27" ht="13.5">
      <c r="A24" s="2" t="s">
        <v>50</v>
      </c>
      <c r="B24" s="8"/>
      <c r="C24" s="16">
        <v>184494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596028270</v>
      </c>
      <c r="D25" s="50">
        <f>+D5+D9+D15+D19+D24</f>
        <v>0</v>
      </c>
      <c r="E25" s="51">
        <f t="shared" si="4"/>
        <v>597533000</v>
      </c>
      <c r="F25" s="52">
        <f t="shared" si="4"/>
        <v>622906000</v>
      </c>
      <c r="G25" s="52">
        <f t="shared" si="4"/>
        <v>0</v>
      </c>
      <c r="H25" s="52">
        <f t="shared" si="4"/>
        <v>0</v>
      </c>
      <c r="I25" s="52">
        <f t="shared" si="4"/>
        <v>57574296</v>
      </c>
      <c r="J25" s="52">
        <f t="shared" si="4"/>
        <v>57574296</v>
      </c>
      <c r="K25" s="52">
        <f t="shared" si="4"/>
        <v>-12034629</v>
      </c>
      <c r="L25" s="52">
        <f t="shared" si="4"/>
        <v>29301652</v>
      </c>
      <c r="M25" s="52">
        <f t="shared" si="4"/>
        <v>13262310</v>
      </c>
      <c r="N25" s="52">
        <f t="shared" si="4"/>
        <v>30529333</v>
      </c>
      <c r="O25" s="52">
        <f t="shared" si="4"/>
        <v>39470486</v>
      </c>
      <c r="P25" s="52">
        <f t="shared" si="4"/>
        <v>106106903</v>
      </c>
      <c r="Q25" s="52">
        <f t="shared" si="4"/>
        <v>31587691</v>
      </c>
      <c r="R25" s="52">
        <f t="shared" si="4"/>
        <v>177165080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265268709</v>
      </c>
      <c r="X25" s="52">
        <f t="shared" si="4"/>
        <v>324209812</v>
      </c>
      <c r="Y25" s="52">
        <f t="shared" si="4"/>
        <v>-58941103</v>
      </c>
      <c r="Z25" s="53">
        <f>+IF(X25&lt;&gt;0,+(Y25/X25)*100,0)</f>
        <v>-18.179925720446732</v>
      </c>
      <c r="AA25" s="54">
        <f>+AA5+AA9+AA15+AA19+AA24</f>
        <v>622906000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106908268</v>
      </c>
      <c r="D28" s="19"/>
      <c r="E28" s="20">
        <v>182989000</v>
      </c>
      <c r="F28" s="21">
        <v>172989000</v>
      </c>
      <c r="G28" s="21"/>
      <c r="H28" s="21"/>
      <c r="I28" s="21">
        <v>29171089</v>
      </c>
      <c r="J28" s="21">
        <v>29171089</v>
      </c>
      <c r="K28" s="21">
        <v>-12769877</v>
      </c>
      <c r="L28" s="21">
        <v>16056953</v>
      </c>
      <c r="M28" s="21">
        <v>5544884</v>
      </c>
      <c r="N28" s="21">
        <v>8831960</v>
      </c>
      <c r="O28" s="21">
        <v>4243269</v>
      </c>
      <c r="P28" s="21">
        <v>35649754</v>
      </c>
      <c r="Q28" s="21">
        <v>7574317</v>
      </c>
      <c r="R28" s="21">
        <v>47467340</v>
      </c>
      <c r="S28" s="21"/>
      <c r="T28" s="21"/>
      <c r="U28" s="21"/>
      <c r="V28" s="21"/>
      <c r="W28" s="21">
        <v>85470389</v>
      </c>
      <c r="X28" s="21">
        <v>101562549</v>
      </c>
      <c r="Y28" s="21">
        <v>-16092160</v>
      </c>
      <c r="Z28" s="6">
        <v>-15.84</v>
      </c>
      <c r="AA28" s="19">
        <v>172989000</v>
      </c>
    </row>
    <row r="29" spans="1:27" ht="13.5">
      <c r="A29" s="56" t="s">
        <v>55</v>
      </c>
      <c r="B29" s="3"/>
      <c r="C29" s="19">
        <v>8711447</v>
      </c>
      <c r="D29" s="19"/>
      <c r="E29" s="20">
        <v>8243000</v>
      </c>
      <c r="F29" s="21">
        <v>8243000</v>
      </c>
      <c r="G29" s="21"/>
      <c r="H29" s="21"/>
      <c r="I29" s="21"/>
      <c r="J29" s="21"/>
      <c r="K29" s="21"/>
      <c r="L29" s="21">
        <v>1221055</v>
      </c>
      <c r="M29" s="21"/>
      <c r="N29" s="21">
        <v>1221055</v>
      </c>
      <c r="O29" s="21"/>
      <c r="P29" s="21">
        <v>1059890</v>
      </c>
      <c r="Q29" s="21"/>
      <c r="R29" s="21">
        <v>1059890</v>
      </c>
      <c r="S29" s="21"/>
      <c r="T29" s="21"/>
      <c r="U29" s="21"/>
      <c r="V29" s="21"/>
      <c r="W29" s="21">
        <v>2280945</v>
      </c>
      <c r="X29" s="21">
        <v>7221055</v>
      </c>
      <c r="Y29" s="21">
        <v>-4940110</v>
      </c>
      <c r="Z29" s="6">
        <v>-68.41</v>
      </c>
      <c r="AA29" s="28">
        <v>8243000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1565668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117185383</v>
      </c>
      <c r="D32" s="25">
        <f>SUM(D28:D31)</f>
        <v>0</v>
      </c>
      <c r="E32" s="26">
        <f t="shared" si="5"/>
        <v>191232000</v>
      </c>
      <c r="F32" s="27">
        <f t="shared" si="5"/>
        <v>181232000</v>
      </c>
      <c r="G32" s="27">
        <f t="shared" si="5"/>
        <v>0</v>
      </c>
      <c r="H32" s="27">
        <f t="shared" si="5"/>
        <v>0</v>
      </c>
      <c r="I32" s="27">
        <f t="shared" si="5"/>
        <v>29171089</v>
      </c>
      <c r="J32" s="27">
        <f t="shared" si="5"/>
        <v>29171089</v>
      </c>
      <c r="K32" s="27">
        <f t="shared" si="5"/>
        <v>-12769877</v>
      </c>
      <c r="L32" s="27">
        <f t="shared" si="5"/>
        <v>17278008</v>
      </c>
      <c r="M32" s="27">
        <f t="shared" si="5"/>
        <v>5544884</v>
      </c>
      <c r="N32" s="27">
        <f t="shared" si="5"/>
        <v>10053015</v>
      </c>
      <c r="O32" s="27">
        <f t="shared" si="5"/>
        <v>4243269</v>
      </c>
      <c r="P32" s="27">
        <f t="shared" si="5"/>
        <v>36709644</v>
      </c>
      <c r="Q32" s="27">
        <f t="shared" si="5"/>
        <v>7574317</v>
      </c>
      <c r="R32" s="27">
        <f t="shared" si="5"/>
        <v>48527230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87751334</v>
      </c>
      <c r="X32" s="27">
        <f t="shared" si="5"/>
        <v>108783604</v>
      </c>
      <c r="Y32" s="27">
        <f t="shared" si="5"/>
        <v>-21032270</v>
      </c>
      <c r="Z32" s="13">
        <f>+IF(X32&lt;&gt;0,+(Y32/X32)*100,0)</f>
        <v>-19.334044126723363</v>
      </c>
      <c r="AA32" s="31">
        <f>SUM(AA28:AA31)</f>
        <v>181232000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>
        <v>249321077</v>
      </c>
      <c r="D34" s="19"/>
      <c r="E34" s="20"/>
      <c r="F34" s="21">
        <v>50608500</v>
      </c>
      <c r="G34" s="21"/>
      <c r="H34" s="21"/>
      <c r="I34" s="21">
        <v>6168228</v>
      </c>
      <c r="J34" s="21">
        <v>6168228</v>
      </c>
      <c r="K34" s="21">
        <v>-2687703</v>
      </c>
      <c r="L34" s="21">
        <v>398881</v>
      </c>
      <c r="M34" s="21">
        <v>402113</v>
      </c>
      <c r="N34" s="21">
        <v>-1886709</v>
      </c>
      <c r="O34" s="21">
        <v>1606212</v>
      </c>
      <c r="P34" s="21">
        <v>5241868</v>
      </c>
      <c r="Q34" s="21">
        <v>9586501</v>
      </c>
      <c r="R34" s="21">
        <v>16434581</v>
      </c>
      <c r="S34" s="21"/>
      <c r="T34" s="21"/>
      <c r="U34" s="21"/>
      <c r="V34" s="21"/>
      <c r="W34" s="21">
        <v>20716100</v>
      </c>
      <c r="X34" s="21">
        <v>39902403</v>
      </c>
      <c r="Y34" s="21">
        <v>-19186303</v>
      </c>
      <c r="Z34" s="6">
        <v>-48.08</v>
      </c>
      <c r="AA34" s="28">
        <v>50608500</v>
      </c>
    </row>
    <row r="35" spans="1:27" ht="13.5">
      <c r="A35" s="59" t="s">
        <v>61</v>
      </c>
      <c r="B35" s="3"/>
      <c r="C35" s="19"/>
      <c r="D35" s="19"/>
      <c r="E35" s="20">
        <v>406301000</v>
      </c>
      <c r="F35" s="21">
        <v>391003500</v>
      </c>
      <c r="G35" s="21"/>
      <c r="H35" s="21"/>
      <c r="I35" s="21">
        <v>22234979</v>
      </c>
      <c r="J35" s="21">
        <v>22234979</v>
      </c>
      <c r="K35" s="21">
        <v>3422951</v>
      </c>
      <c r="L35" s="21">
        <v>11624763</v>
      </c>
      <c r="M35" s="21">
        <v>7315313</v>
      </c>
      <c r="N35" s="21">
        <v>22363027</v>
      </c>
      <c r="O35" s="21">
        <v>33621005</v>
      </c>
      <c r="P35" s="21">
        <v>64155391</v>
      </c>
      <c r="Q35" s="21">
        <v>14426873</v>
      </c>
      <c r="R35" s="21">
        <v>112203269</v>
      </c>
      <c r="S35" s="21"/>
      <c r="T35" s="21"/>
      <c r="U35" s="21"/>
      <c r="V35" s="21"/>
      <c r="W35" s="21">
        <v>156801275</v>
      </c>
      <c r="X35" s="21">
        <v>175523805</v>
      </c>
      <c r="Y35" s="21">
        <v>-18722530</v>
      </c>
      <c r="Z35" s="6">
        <v>-10.67</v>
      </c>
      <c r="AA35" s="28">
        <v>391003500</v>
      </c>
    </row>
    <row r="36" spans="1:27" ht="13.5">
      <c r="A36" s="60" t="s">
        <v>62</v>
      </c>
      <c r="B36" s="10"/>
      <c r="C36" s="61">
        <f aca="true" t="shared" si="6" ref="C36:Y36">SUM(C32:C35)</f>
        <v>366506460</v>
      </c>
      <c r="D36" s="61">
        <f>SUM(D32:D35)</f>
        <v>0</v>
      </c>
      <c r="E36" s="62">
        <f t="shared" si="6"/>
        <v>597533000</v>
      </c>
      <c r="F36" s="63">
        <f t="shared" si="6"/>
        <v>622844000</v>
      </c>
      <c r="G36" s="63">
        <f t="shared" si="6"/>
        <v>0</v>
      </c>
      <c r="H36" s="63">
        <f t="shared" si="6"/>
        <v>0</v>
      </c>
      <c r="I36" s="63">
        <f t="shared" si="6"/>
        <v>57574296</v>
      </c>
      <c r="J36" s="63">
        <f t="shared" si="6"/>
        <v>57574296</v>
      </c>
      <c r="K36" s="63">
        <f t="shared" si="6"/>
        <v>-12034629</v>
      </c>
      <c r="L36" s="63">
        <f t="shared" si="6"/>
        <v>29301652</v>
      </c>
      <c r="M36" s="63">
        <f t="shared" si="6"/>
        <v>13262310</v>
      </c>
      <c r="N36" s="63">
        <f t="shared" si="6"/>
        <v>30529333</v>
      </c>
      <c r="O36" s="63">
        <f t="shared" si="6"/>
        <v>39470486</v>
      </c>
      <c r="P36" s="63">
        <f t="shared" si="6"/>
        <v>106106903</v>
      </c>
      <c r="Q36" s="63">
        <f t="shared" si="6"/>
        <v>31587691</v>
      </c>
      <c r="R36" s="63">
        <f t="shared" si="6"/>
        <v>177165080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265268709</v>
      </c>
      <c r="X36" s="63">
        <f t="shared" si="6"/>
        <v>324209812</v>
      </c>
      <c r="Y36" s="63">
        <f t="shared" si="6"/>
        <v>-58941103</v>
      </c>
      <c r="Z36" s="64">
        <f>+IF(X36&lt;&gt;0,+(Y36/X36)*100,0)</f>
        <v>-18.179925720446732</v>
      </c>
      <c r="AA36" s="65">
        <f>SUM(AA32:AA35)</f>
        <v>622844000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102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65979445</v>
      </c>
      <c r="D5" s="16">
        <f>SUM(D6:D8)</f>
        <v>0</v>
      </c>
      <c r="E5" s="17">
        <f t="shared" si="0"/>
        <v>28921730</v>
      </c>
      <c r="F5" s="18">
        <f t="shared" si="0"/>
        <v>77714871</v>
      </c>
      <c r="G5" s="18">
        <f t="shared" si="0"/>
        <v>9443</v>
      </c>
      <c r="H5" s="18">
        <f t="shared" si="0"/>
        <v>0</v>
      </c>
      <c r="I5" s="18">
        <f t="shared" si="0"/>
        <v>1201</v>
      </c>
      <c r="J5" s="18">
        <f t="shared" si="0"/>
        <v>10644</v>
      </c>
      <c r="K5" s="18">
        <f t="shared" si="0"/>
        <v>0</v>
      </c>
      <c r="L5" s="18">
        <f t="shared" si="0"/>
        <v>58262</v>
      </c>
      <c r="M5" s="18">
        <f t="shared" si="0"/>
        <v>42097</v>
      </c>
      <c r="N5" s="18">
        <f t="shared" si="0"/>
        <v>100359</v>
      </c>
      <c r="O5" s="18">
        <f t="shared" si="0"/>
        <v>0</v>
      </c>
      <c r="P5" s="18">
        <f t="shared" si="0"/>
        <v>290718</v>
      </c>
      <c r="Q5" s="18">
        <f t="shared" si="0"/>
        <v>2877795</v>
      </c>
      <c r="R5" s="18">
        <f t="shared" si="0"/>
        <v>3168513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3279516</v>
      </c>
      <c r="X5" s="18">
        <f t="shared" si="0"/>
        <v>73609003</v>
      </c>
      <c r="Y5" s="18">
        <f t="shared" si="0"/>
        <v>-70329487</v>
      </c>
      <c r="Z5" s="4">
        <f>+IF(X5&lt;&gt;0,+(Y5/X5)*100,0)</f>
        <v>-95.544680859215</v>
      </c>
      <c r="AA5" s="16">
        <f>SUM(AA6:AA8)</f>
        <v>77714871</v>
      </c>
    </row>
    <row r="6" spans="1:27" ht="13.5">
      <c r="A6" s="5" t="s">
        <v>32</v>
      </c>
      <c r="B6" s="3"/>
      <c r="C6" s="19">
        <v>1363229</v>
      </c>
      <c r="D6" s="19"/>
      <c r="E6" s="20">
        <v>10670000</v>
      </c>
      <c r="F6" s="21">
        <v>6521349</v>
      </c>
      <c r="G6" s="21"/>
      <c r="H6" s="21"/>
      <c r="I6" s="21"/>
      <c r="J6" s="21"/>
      <c r="K6" s="21"/>
      <c r="L6" s="21"/>
      <c r="M6" s="21">
        <v>2297</v>
      </c>
      <c r="N6" s="21">
        <v>2297</v>
      </c>
      <c r="O6" s="21"/>
      <c r="P6" s="21"/>
      <c r="Q6" s="21"/>
      <c r="R6" s="21"/>
      <c r="S6" s="21"/>
      <c r="T6" s="21"/>
      <c r="U6" s="21"/>
      <c r="V6" s="21"/>
      <c r="W6" s="21">
        <v>2297</v>
      </c>
      <c r="X6" s="21">
        <v>5886749</v>
      </c>
      <c r="Y6" s="21">
        <v>-5884452</v>
      </c>
      <c r="Z6" s="6">
        <v>-99.96</v>
      </c>
      <c r="AA6" s="28">
        <v>6521349</v>
      </c>
    </row>
    <row r="7" spans="1:27" ht="13.5">
      <c r="A7" s="5" t="s">
        <v>33</v>
      </c>
      <c r="B7" s="3"/>
      <c r="C7" s="22">
        <v>64616216</v>
      </c>
      <c r="D7" s="22"/>
      <c r="E7" s="23">
        <v>18251730</v>
      </c>
      <c r="F7" s="24">
        <v>71193522</v>
      </c>
      <c r="G7" s="24">
        <v>9443</v>
      </c>
      <c r="H7" s="24"/>
      <c r="I7" s="24">
        <v>1201</v>
      </c>
      <c r="J7" s="24">
        <v>10644</v>
      </c>
      <c r="K7" s="24"/>
      <c r="L7" s="24">
        <v>58262</v>
      </c>
      <c r="M7" s="24">
        <v>39800</v>
      </c>
      <c r="N7" s="24">
        <v>98062</v>
      </c>
      <c r="O7" s="24"/>
      <c r="P7" s="24">
        <v>290718</v>
      </c>
      <c r="Q7" s="24">
        <v>2877795</v>
      </c>
      <c r="R7" s="24">
        <v>3168513</v>
      </c>
      <c r="S7" s="24"/>
      <c r="T7" s="24"/>
      <c r="U7" s="24"/>
      <c r="V7" s="24"/>
      <c r="W7" s="24">
        <v>3277219</v>
      </c>
      <c r="X7" s="24">
        <v>67722254</v>
      </c>
      <c r="Y7" s="24">
        <v>-64445035</v>
      </c>
      <c r="Z7" s="7">
        <v>-95.16</v>
      </c>
      <c r="AA7" s="29">
        <v>71193522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3240889</v>
      </c>
      <c r="D9" s="16">
        <f>SUM(D10:D14)</f>
        <v>0</v>
      </c>
      <c r="E9" s="17">
        <f t="shared" si="1"/>
        <v>9000000</v>
      </c>
      <c r="F9" s="18">
        <f t="shared" si="1"/>
        <v>24858756</v>
      </c>
      <c r="G9" s="18">
        <f t="shared" si="1"/>
        <v>1290804</v>
      </c>
      <c r="H9" s="18">
        <f t="shared" si="1"/>
        <v>133684</v>
      </c>
      <c r="I9" s="18">
        <f t="shared" si="1"/>
        <v>516070</v>
      </c>
      <c r="J9" s="18">
        <f t="shared" si="1"/>
        <v>1940558</v>
      </c>
      <c r="K9" s="18">
        <f t="shared" si="1"/>
        <v>1354926</v>
      </c>
      <c r="L9" s="18">
        <f t="shared" si="1"/>
        <v>2133124</v>
      </c>
      <c r="M9" s="18">
        <f t="shared" si="1"/>
        <v>2272251</v>
      </c>
      <c r="N9" s="18">
        <f t="shared" si="1"/>
        <v>5760301</v>
      </c>
      <c r="O9" s="18">
        <f t="shared" si="1"/>
        <v>49000</v>
      </c>
      <c r="P9" s="18">
        <f t="shared" si="1"/>
        <v>102028</v>
      </c>
      <c r="Q9" s="18">
        <f t="shared" si="1"/>
        <v>393426</v>
      </c>
      <c r="R9" s="18">
        <f t="shared" si="1"/>
        <v>544454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8245313</v>
      </c>
      <c r="X9" s="18">
        <f t="shared" si="1"/>
        <v>2859887</v>
      </c>
      <c r="Y9" s="18">
        <f t="shared" si="1"/>
        <v>5385426</v>
      </c>
      <c r="Z9" s="4">
        <f>+IF(X9&lt;&gt;0,+(Y9/X9)*100,0)</f>
        <v>188.3090485742968</v>
      </c>
      <c r="AA9" s="30">
        <f>SUM(AA10:AA14)</f>
        <v>24858756</v>
      </c>
    </row>
    <row r="10" spans="1:27" ht="13.5">
      <c r="A10" s="5" t="s">
        <v>36</v>
      </c>
      <c r="B10" s="3"/>
      <c r="C10" s="19">
        <v>449581</v>
      </c>
      <c r="D10" s="19"/>
      <c r="E10" s="20"/>
      <c r="F10" s="21">
        <v>18993072</v>
      </c>
      <c r="G10" s="21">
        <v>1290804</v>
      </c>
      <c r="H10" s="21">
        <v>133684</v>
      </c>
      <c r="I10" s="21">
        <v>516070</v>
      </c>
      <c r="J10" s="21">
        <v>1940558</v>
      </c>
      <c r="K10" s="21">
        <v>1354926</v>
      </c>
      <c r="L10" s="21">
        <v>2133124</v>
      </c>
      <c r="M10" s="21">
        <v>2272251</v>
      </c>
      <c r="N10" s="21">
        <v>5760301</v>
      </c>
      <c r="O10" s="21">
        <v>49000</v>
      </c>
      <c r="P10" s="21">
        <v>24528</v>
      </c>
      <c r="Q10" s="21"/>
      <c r="R10" s="21">
        <v>73528</v>
      </c>
      <c r="S10" s="21"/>
      <c r="T10" s="21"/>
      <c r="U10" s="21"/>
      <c r="V10" s="21"/>
      <c r="W10" s="21">
        <v>7774387</v>
      </c>
      <c r="X10" s="21">
        <v>1813677</v>
      </c>
      <c r="Y10" s="21">
        <v>5960710</v>
      </c>
      <c r="Z10" s="6">
        <v>328.65</v>
      </c>
      <c r="AA10" s="28">
        <v>18993072</v>
      </c>
    </row>
    <row r="11" spans="1:27" ht="13.5">
      <c r="A11" s="5" t="s">
        <v>37</v>
      </c>
      <c r="B11" s="3"/>
      <c r="C11" s="19">
        <v>781575</v>
      </c>
      <c r="D11" s="19"/>
      <c r="E11" s="20">
        <v>9000000</v>
      </c>
      <c r="F11" s="21">
        <v>2527816</v>
      </c>
      <c r="G11" s="21"/>
      <c r="H11" s="21"/>
      <c r="I11" s="21"/>
      <c r="J11" s="21"/>
      <c r="K11" s="21"/>
      <c r="L11" s="21"/>
      <c r="M11" s="21"/>
      <c r="N11" s="21"/>
      <c r="O11" s="21"/>
      <c r="P11" s="21">
        <v>77500</v>
      </c>
      <c r="Q11" s="21">
        <v>-1896579</v>
      </c>
      <c r="R11" s="21">
        <v>-1819079</v>
      </c>
      <c r="S11" s="21"/>
      <c r="T11" s="21"/>
      <c r="U11" s="21"/>
      <c r="V11" s="21"/>
      <c r="W11" s="21">
        <v>-1819079</v>
      </c>
      <c r="X11" s="21">
        <v>986216</v>
      </c>
      <c r="Y11" s="21">
        <v>-2805295</v>
      </c>
      <c r="Z11" s="6">
        <v>-284.45</v>
      </c>
      <c r="AA11" s="28">
        <v>2527816</v>
      </c>
    </row>
    <row r="12" spans="1:27" ht="13.5">
      <c r="A12" s="5" t="s">
        <v>38</v>
      </c>
      <c r="B12" s="3"/>
      <c r="C12" s="19">
        <v>2009733</v>
      </c>
      <c r="D12" s="19"/>
      <c r="E12" s="20"/>
      <c r="F12" s="21">
        <v>3337868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>
        <v>2290005</v>
      </c>
      <c r="R12" s="21">
        <v>2290005</v>
      </c>
      <c r="S12" s="21"/>
      <c r="T12" s="21"/>
      <c r="U12" s="21"/>
      <c r="V12" s="21"/>
      <c r="W12" s="21">
        <v>2290005</v>
      </c>
      <c r="X12" s="21">
        <v>59994</v>
      </c>
      <c r="Y12" s="21">
        <v>2230011</v>
      </c>
      <c r="Z12" s="6">
        <v>3717.06</v>
      </c>
      <c r="AA12" s="28">
        <v>3337868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73836351</v>
      </c>
      <c r="D15" s="16">
        <f>SUM(D16:D18)</f>
        <v>0</v>
      </c>
      <c r="E15" s="17">
        <f t="shared" si="2"/>
        <v>18513000</v>
      </c>
      <c r="F15" s="18">
        <f t="shared" si="2"/>
        <v>98271799</v>
      </c>
      <c r="G15" s="18">
        <f t="shared" si="2"/>
        <v>141762</v>
      </c>
      <c r="H15" s="18">
        <f t="shared" si="2"/>
        <v>0</v>
      </c>
      <c r="I15" s="18">
        <f t="shared" si="2"/>
        <v>894953</v>
      </c>
      <c r="J15" s="18">
        <f t="shared" si="2"/>
        <v>1036715</v>
      </c>
      <c r="K15" s="18">
        <f t="shared" si="2"/>
        <v>1087176</v>
      </c>
      <c r="L15" s="18">
        <f t="shared" si="2"/>
        <v>1466038</v>
      </c>
      <c r="M15" s="18">
        <f t="shared" si="2"/>
        <v>760735</v>
      </c>
      <c r="N15" s="18">
        <f t="shared" si="2"/>
        <v>3313949</v>
      </c>
      <c r="O15" s="18">
        <f t="shared" si="2"/>
        <v>101842</v>
      </c>
      <c r="P15" s="18">
        <f t="shared" si="2"/>
        <v>80219</v>
      </c>
      <c r="Q15" s="18">
        <f t="shared" si="2"/>
        <v>5908967</v>
      </c>
      <c r="R15" s="18">
        <f t="shared" si="2"/>
        <v>6091028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10441692</v>
      </c>
      <c r="X15" s="18">
        <f t="shared" si="2"/>
        <v>76210603</v>
      </c>
      <c r="Y15" s="18">
        <f t="shared" si="2"/>
        <v>-65768911</v>
      </c>
      <c r="Z15" s="4">
        <f>+IF(X15&lt;&gt;0,+(Y15/X15)*100,0)</f>
        <v>-86.29889859289001</v>
      </c>
      <c r="AA15" s="30">
        <f>SUM(AA16:AA18)</f>
        <v>98271799</v>
      </c>
    </row>
    <row r="16" spans="1:27" ht="13.5">
      <c r="A16" s="5" t="s">
        <v>42</v>
      </c>
      <c r="B16" s="3"/>
      <c r="C16" s="19">
        <v>336250</v>
      </c>
      <c r="D16" s="19"/>
      <c r="E16" s="20"/>
      <c r="F16" s="21">
        <v>380000</v>
      </c>
      <c r="G16" s="21"/>
      <c r="H16" s="21"/>
      <c r="I16" s="21">
        <v>4634</v>
      </c>
      <c r="J16" s="21">
        <v>4634</v>
      </c>
      <c r="K16" s="21"/>
      <c r="L16" s="21">
        <v>12217</v>
      </c>
      <c r="M16" s="21"/>
      <c r="N16" s="21">
        <v>12217</v>
      </c>
      <c r="O16" s="21"/>
      <c r="P16" s="21">
        <v>-1000</v>
      </c>
      <c r="Q16" s="21">
        <v>47900</v>
      </c>
      <c r="R16" s="21">
        <v>46900</v>
      </c>
      <c r="S16" s="21"/>
      <c r="T16" s="21"/>
      <c r="U16" s="21"/>
      <c r="V16" s="21"/>
      <c r="W16" s="21">
        <v>63751</v>
      </c>
      <c r="X16" s="21"/>
      <c r="Y16" s="21">
        <v>63751</v>
      </c>
      <c r="Z16" s="6"/>
      <c r="AA16" s="28">
        <v>380000</v>
      </c>
    </row>
    <row r="17" spans="1:27" ht="13.5">
      <c r="A17" s="5" t="s">
        <v>43</v>
      </c>
      <c r="B17" s="3"/>
      <c r="C17" s="19">
        <v>73500101</v>
      </c>
      <c r="D17" s="19"/>
      <c r="E17" s="20">
        <v>18513000</v>
      </c>
      <c r="F17" s="21">
        <v>97891799</v>
      </c>
      <c r="G17" s="21">
        <v>141762</v>
      </c>
      <c r="H17" s="21"/>
      <c r="I17" s="21">
        <v>890319</v>
      </c>
      <c r="J17" s="21">
        <v>1032081</v>
      </c>
      <c r="K17" s="21">
        <v>1087176</v>
      </c>
      <c r="L17" s="21">
        <v>1453821</v>
      </c>
      <c r="M17" s="21">
        <v>760735</v>
      </c>
      <c r="N17" s="21">
        <v>3301732</v>
      </c>
      <c r="O17" s="21">
        <v>101842</v>
      </c>
      <c r="P17" s="21">
        <v>81219</v>
      </c>
      <c r="Q17" s="21">
        <v>5861067</v>
      </c>
      <c r="R17" s="21">
        <v>6044128</v>
      </c>
      <c r="S17" s="21"/>
      <c r="T17" s="21"/>
      <c r="U17" s="21"/>
      <c r="V17" s="21"/>
      <c r="W17" s="21">
        <v>10377941</v>
      </c>
      <c r="X17" s="21">
        <v>76210603</v>
      </c>
      <c r="Y17" s="21">
        <v>-65832662</v>
      </c>
      <c r="Z17" s="6">
        <v>-86.38</v>
      </c>
      <c r="AA17" s="28">
        <v>97891799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9728304</v>
      </c>
      <c r="D19" s="16">
        <f>SUM(D20:D23)</f>
        <v>0</v>
      </c>
      <c r="E19" s="17">
        <f t="shared" si="3"/>
        <v>3200000</v>
      </c>
      <c r="F19" s="18">
        <f t="shared" si="3"/>
        <v>17363881</v>
      </c>
      <c r="G19" s="18">
        <f t="shared" si="3"/>
        <v>65357</v>
      </c>
      <c r="H19" s="18">
        <f t="shared" si="3"/>
        <v>0</v>
      </c>
      <c r="I19" s="18">
        <f t="shared" si="3"/>
        <v>0</v>
      </c>
      <c r="J19" s="18">
        <f t="shared" si="3"/>
        <v>65357</v>
      </c>
      <c r="K19" s="18">
        <f t="shared" si="3"/>
        <v>576219</v>
      </c>
      <c r="L19" s="18">
        <f t="shared" si="3"/>
        <v>0</v>
      </c>
      <c r="M19" s="18">
        <f t="shared" si="3"/>
        <v>455074</v>
      </c>
      <c r="N19" s="18">
        <f t="shared" si="3"/>
        <v>1031293</v>
      </c>
      <c r="O19" s="18">
        <f t="shared" si="3"/>
        <v>0</v>
      </c>
      <c r="P19" s="18">
        <f t="shared" si="3"/>
        <v>0</v>
      </c>
      <c r="Q19" s="18">
        <f t="shared" si="3"/>
        <v>1815379</v>
      </c>
      <c r="R19" s="18">
        <f t="shared" si="3"/>
        <v>1815379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2912029</v>
      </c>
      <c r="X19" s="18">
        <f t="shared" si="3"/>
        <v>12233524</v>
      </c>
      <c r="Y19" s="18">
        <f t="shared" si="3"/>
        <v>-9321495</v>
      </c>
      <c r="Z19" s="4">
        <f>+IF(X19&lt;&gt;0,+(Y19/X19)*100,0)</f>
        <v>-76.19631922903</v>
      </c>
      <c r="AA19" s="30">
        <f>SUM(AA20:AA23)</f>
        <v>17363881</v>
      </c>
    </row>
    <row r="20" spans="1:27" ht="13.5">
      <c r="A20" s="5" t="s">
        <v>46</v>
      </c>
      <c r="B20" s="3"/>
      <c r="C20" s="19">
        <v>2500593</v>
      </c>
      <c r="D20" s="19"/>
      <c r="E20" s="20">
        <v>1500000</v>
      </c>
      <c r="F20" s="21">
        <v>8388504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>
        <v>966172</v>
      </c>
      <c r="R20" s="21">
        <v>966172</v>
      </c>
      <c r="S20" s="21"/>
      <c r="T20" s="21"/>
      <c r="U20" s="21"/>
      <c r="V20" s="21"/>
      <c r="W20" s="21">
        <v>966172</v>
      </c>
      <c r="X20" s="21">
        <v>4333144</v>
      </c>
      <c r="Y20" s="21">
        <v>-3366972</v>
      </c>
      <c r="Z20" s="6">
        <v>-77.7</v>
      </c>
      <c r="AA20" s="28">
        <v>8388504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>
        <v>6625378</v>
      </c>
      <c r="D22" s="22"/>
      <c r="E22" s="23">
        <v>1700000</v>
      </c>
      <c r="F22" s="24">
        <v>8325377</v>
      </c>
      <c r="G22" s="24">
        <v>65357</v>
      </c>
      <c r="H22" s="24"/>
      <c r="I22" s="24"/>
      <c r="J22" s="24">
        <v>65357</v>
      </c>
      <c r="K22" s="24">
        <v>576219</v>
      </c>
      <c r="L22" s="24"/>
      <c r="M22" s="24">
        <v>455074</v>
      </c>
      <c r="N22" s="24">
        <v>1031293</v>
      </c>
      <c r="O22" s="24"/>
      <c r="P22" s="24"/>
      <c r="Q22" s="24">
        <v>129362</v>
      </c>
      <c r="R22" s="24">
        <v>129362</v>
      </c>
      <c r="S22" s="24"/>
      <c r="T22" s="24"/>
      <c r="U22" s="24"/>
      <c r="V22" s="24"/>
      <c r="W22" s="24">
        <v>1226012</v>
      </c>
      <c r="X22" s="24">
        <v>7900380</v>
      </c>
      <c r="Y22" s="24">
        <v>-6674368</v>
      </c>
      <c r="Z22" s="7">
        <v>-84.48</v>
      </c>
      <c r="AA22" s="29">
        <v>8325377</v>
      </c>
    </row>
    <row r="23" spans="1:27" ht="13.5">
      <c r="A23" s="5" t="s">
        <v>49</v>
      </c>
      <c r="B23" s="3"/>
      <c r="C23" s="19">
        <v>602333</v>
      </c>
      <c r="D23" s="19"/>
      <c r="E23" s="20"/>
      <c r="F23" s="21">
        <v>650000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>
        <v>719845</v>
      </c>
      <c r="R23" s="21">
        <v>719845</v>
      </c>
      <c r="S23" s="21"/>
      <c r="T23" s="21"/>
      <c r="U23" s="21"/>
      <c r="V23" s="21"/>
      <c r="W23" s="21">
        <v>719845</v>
      </c>
      <c r="X23" s="21"/>
      <c r="Y23" s="21">
        <v>719845</v>
      </c>
      <c r="Z23" s="6"/>
      <c r="AA23" s="28">
        <v>650000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152784989</v>
      </c>
      <c r="D25" s="50">
        <f>+D5+D9+D15+D19+D24</f>
        <v>0</v>
      </c>
      <c r="E25" s="51">
        <f t="shared" si="4"/>
        <v>59634730</v>
      </c>
      <c r="F25" s="52">
        <f t="shared" si="4"/>
        <v>218209307</v>
      </c>
      <c r="G25" s="52">
        <f t="shared" si="4"/>
        <v>1507366</v>
      </c>
      <c r="H25" s="52">
        <f t="shared" si="4"/>
        <v>133684</v>
      </c>
      <c r="I25" s="52">
        <f t="shared" si="4"/>
        <v>1412224</v>
      </c>
      <c r="J25" s="52">
        <f t="shared" si="4"/>
        <v>3053274</v>
      </c>
      <c r="K25" s="52">
        <f t="shared" si="4"/>
        <v>3018321</v>
      </c>
      <c r="L25" s="52">
        <f t="shared" si="4"/>
        <v>3657424</v>
      </c>
      <c r="M25" s="52">
        <f t="shared" si="4"/>
        <v>3530157</v>
      </c>
      <c r="N25" s="52">
        <f t="shared" si="4"/>
        <v>10205902</v>
      </c>
      <c r="O25" s="52">
        <f t="shared" si="4"/>
        <v>150842</v>
      </c>
      <c r="P25" s="52">
        <f t="shared" si="4"/>
        <v>472965</v>
      </c>
      <c r="Q25" s="52">
        <f t="shared" si="4"/>
        <v>10995567</v>
      </c>
      <c r="R25" s="52">
        <f t="shared" si="4"/>
        <v>11619374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24878550</v>
      </c>
      <c r="X25" s="52">
        <f t="shared" si="4"/>
        <v>164913017</v>
      </c>
      <c r="Y25" s="52">
        <f t="shared" si="4"/>
        <v>-140034467</v>
      </c>
      <c r="Z25" s="53">
        <f>+IF(X25&lt;&gt;0,+(Y25/X25)*100,0)</f>
        <v>-84.91413809984448</v>
      </c>
      <c r="AA25" s="54">
        <f>+AA5+AA9+AA15+AA19+AA24</f>
        <v>218209307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72316952</v>
      </c>
      <c r="D28" s="19"/>
      <c r="E28" s="20">
        <v>11023000</v>
      </c>
      <c r="F28" s="21">
        <v>101447545</v>
      </c>
      <c r="G28" s="21">
        <v>553387</v>
      </c>
      <c r="H28" s="21"/>
      <c r="I28" s="21">
        <v>890319</v>
      </c>
      <c r="J28" s="21">
        <v>1443706</v>
      </c>
      <c r="K28" s="21">
        <v>2414927</v>
      </c>
      <c r="L28" s="21">
        <v>3327923</v>
      </c>
      <c r="M28" s="21">
        <v>3963299</v>
      </c>
      <c r="N28" s="21">
        <v>9706149</v>
      </c>
      <c r="O28" s="21">
        <v>101842</v>
      </c>
      <c r="P28" s="21">
        <v>81219</v>
      </c>
      <c r="Q28" s="21">
        <v>1117469</v>
      </c>
      <c r="R28" s="21">
        <v>1300530</v>
      </c>
      <c r="S28" s="21"/>
      <c r="T28" s="21"/>
      <c r="U28" s="21"/>
      <c r="V28" s="21"/>
      <c r="W28" s="21">
        <v>12450385</v>
      </c>
      <c r="X28" s="21">
        <v>72530815</v>
      </c>
      <c r="Y28" s="21">
        <v>-60080430</v>
      </c>
      <c r="Z28" s="6">
        <v>-82.83</v>
      </c>
      <c r="AA28" s="19">
        <v>101447545</v>
      </c>
    </row>
    <row r="29" spans="1:27" ht="13.5">
      <c r="A29" s="56" t="s">
        <v>55</v>
      </c>
      <c r="B29" s="3"/>
      <c r="C29" s="19">
        <v>336250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72653202</v>
      </c>
      <c r="D32" s="25">
        <f>SUM(D28:D31)</f>
        <v>0</v>
      </c>
      <c r="E32" s="26">
        <f t="shared" si="5"/>
        <v>11023000</v>
      </c>
      <c r="F32" s="27">
        <f t="shared" si="5"/>
        <v>101447545</v>
      </c>
      <c r="G32" s="27">
        <f t="shared" si="5"/>
        <v>553387</v>
      </c>
      <c r="H32" s="27">
        <f t="shared" si="5"/>
        <v>0</v>
      </c>
      <c r="I32" s="27">
        <f t="shared" si="5"/>
        <v>890319</v>
      </c>
      <c r="J32" s="27">
        <f t="shared" si="5"/>
        <v>1443706</v>
      </c>
      <c r="K32" s="27">
        <f t="shared" si="5"/>
        <v>2414927</v>
      </c>
      <c r="L32" s="27">
        <f t="shared" si="5"/>
        <v>3327923</v>
      </c>
      <c r="M32" s="27">
        <f t="shared" si="5"/>
        <v>3963299</v>
      </c>
      <c r="N32" s="27">
        <f t="shared" si="5"/>
        <v>9706149</v>
      </c>
      <c r="O32" s="27">
        <f t="shared" si="5"/>
        <v>101842</v>
      </c>
      <c r="P32" s="27">
        <f t="shared" si="5"/>
        <v>81219</v>
      </c>
      <c r="Q32" s="27">
        <f t="shared" si="5"/>
        <v>1117469</v>
      </c>
      <c r="R32" s="27">
        <f t="shared" si="5"/>
        <v>1300530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12450385</v>
      </c>
      <c r="X32" s="27">
        <f t="shared" si="5"/>
        <v>72530815</v>
      </c>
      <c r="Y32" s="27">
        <f t="shared" si="5"/>
        <v>-60080430</v>
      </c>
      <c r="Z32" s="13">
        <f>+IF(X32&lt;&gt;0,+(Y32/X32)*100,0)</f>
        <v>-82.83435116508755</v>
      </c>
      <c r="AA32" s="31">
        <f>SUM(AA28:AA31)</f>
        <v>101447545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62</v>
      </c>
      <c r="B36" s="10"/>
      <c r="C36" s="61">
        <f aca="true" t="shared" si="6" ref="C36:Y36">SUM(C32:C35)</f>
        <v>72653202</v>
      </c>
      <c r="D36" s="61">
        <f>SUM(D32:D35)</f>
        <v>0</v>
      </c>
      <c r="E36" s="62">
        <f t="shared" si="6"/>
        <v>11023000</v>
      </c>
      <c r="F36" s="63">
        <f t="shared" si="6"/>
        <v>101447545</v>
      </c>
      <c r="G36" s="63">
        <f t="shared" si="6"/>
        <v>553387</v>
      </c>
      <c r="H36" s="63">
        <f t="shared" si="6"/>
        <v>0</v>
      </c>
      <c r="I36" s="63">
        <f t="shared" si="6"/>
        <v>890319</v>
      </c>
      <c r="J36" s="63">
        <f t="shared" si="6"/>
        <v>1443706</v>
      </c>
      <c r="K36" s="63">
        <f t="shared" si="6"/>
        <v>2414927</v>
      </c>
      <c r="L36" s="63">
        <f t="shared" si="6"/>
        <v>3327923</v>
      </c>
      <c r="M36" s="63">
        <f t="shared" si="6"/>
        <v>3963299</v>
      </c>
      <c r="N36" s="63">
        <f t="shared" si="6"/>
        <v>9706149</v>
      </c>
      <c r="O36" s="63">
        <f t="shared" si="6"/>
        <v>101842</v>
      </c>
      <c r="P36" s="63">
        <f t="shared" si="6"/>
        <v>81219</v>
      </c>
      <c r="Q36" s="63">
        <f t="shared" si="6"/>
        <v>1117469</v>
      </c>
      <c r="R36" s="63">
        <f t="shared" si="6"/>
        <v>1300530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12450385</v>
      </c>
      <c r="X36" s="63">
        <f t="shared" si="6"/>
        <v>72530815</v>
      </c>
      <c r="Y36" s="63">
        <f t="shared" si="6"/>
        <v>-60080430</v>
      </c>
      <c r="Z36" s="64">
        <f>+IF(X36&lt;&gt;0,+(Y36/X36)*100,0)</f>
        <v>-82.83435116508755</v>
      </c>
      <c r="AA36" s="65">
        <f>SUM(AA32:AA35)</f>
        <v>101447545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103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78380721</v>
      </c>
      <c r="D5" s="16">
        <f>SUM(D6:D8)</f>
        <v>0</v>
      </c>
      <c r="E5" s="17">
        <f t="shared" si="0"/>
        <v>265589</v>
      </c>
      <c r="F5" s="18">
        <f t="shared" si="0"/>
        <v>264549</v>
      </c>
      <c r="G5" s="18">
        <f t="shared" si="0"/>
        <v>0</v>
      </c>
      <c r="H5" s="18">
        <f t="shared" si="0"/>
        <v>45661</v>
      </c>
      <c r="I5" s="18">
        <f t="shared" si="0"/>
        <v>78474495</v>
      </c>
      <c r="J5" s="18">
        <f t="shared" si="0"/>
        <v>78520156</v>
      </c>
      <c r="K5" s="18">
        <f t="shared" si="0"/>
        <v>5717</v>
      </c>
      <c r="L5" s="18">
        <f t="shared" si="0"/>
        <v>3582</v>
      </c>
      <c r="M5" s="18">
        <f t="shared" si="0"/>
        <v>0</v>
      </c>
      <c r="N5" s="18">
        <f t="shared" si="0"/>
        <v>9299</v>
      </c>
      <c r="O5" s="18">
        <f t="shared" si="0"/>
        <v>0</v>
      </c>
      <c r="P5" s="18">
        <f t="shared" si="0"/>
        <v>-26000</v>
      </c>
      <c r="Q5" s="18">
        <f t="shared" si="0"/>
        <v>-3582</v>
      </c>
      <c r="R5" s="18">
        <f t="shared" si="0"/>
        <v>-29582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78499873</v>
      </c>
      <c r="X5" s="18">
        <f t="shared" si="0"/>
        <v>198414</v>
      </c>
      <c r="Y5" s="18">
        <f t="shared" si="0"/>
        <v>78301459</v>
      </c>
      <c r="Z5" s="4">
        <f>+IF(X5&lt;&gt;0,+(Y5/X5)*100,0)</f>
        <v>39463.67645428246</v>
      </c>
      <c r="AA5" s="16">
        <f>SUM(AA6:AA8)</f>
        <v>264549</v>
      </c>
    </row>
    <row r="6" spans="1:27" ht="13.5">
      <c r="A6" s="5" t="s">
        <v>32</v>
      </c>
      <c r="B6" s="3"/>
      <c r="C6" s="19">
        <v>21399</v>
      </c>
      <c r="D6" s="19"/>
      <c r="E6" s="20">
        <v>75000</v>
      </c>
      <c r="F6" s="21">
        <v>20000</v>
      </c>
      <c r="G6" s="21"/>
      <c r="H6" s="21">
        <v>20283</v>
      </c>
      <c r="I6" s="21">
        <v>89773</v>
      </c>
      <c r="J6" s="21">
        <v>110056</v>
      </c>
      <c r="K6" s="21">
        <v>-20283</v>
      </c>
      <c r="L6" s="21"/>
      <c r="M6" s="21"/>
      <c r="N6" s="21">
        <v>-20283</v>
      </c>
      <c r="O6" s="21"/>
      <c r="P6" s="21"/>
      <c r="Q6" s="21"/>
      <c r="R6" s="21"/>
      <c r="S6" s="21"/>
      <c r="T6" s="21"/>
      <c r="U6" s="21"/>
      <c r="V6" s="21"/>
      <c r="W6" s="21">
        <v>89773</v>
      </c>
      <c r="X6" s="21">
        <v>15002</v>
      </c>
      <c r="Y6" s="21">
        <v>74771</v>
      </c>
      <c r="Z6" s="6">
        <v>498.41</v>
      </c>
      <c r="AA6" s="28">
        <v>20000</v>
      </c>
    </row>
    <row r="7" spans="1:27" ht="13.5">
      <c r="A7" s="5" t="s">
        <v>33</v>
      </c>
      <c r="B7" s="3"/>
      <c r="C7" s="22">
        <v>78359322</v>
      </c>
      <c r="D7" s="22"/>
      <c r="E7" s="23">
        <v>190589</v>
      </c>
      <c r="F7" s="24">
        <v>244549</v>
      </c>
      <c r="G7" s="24"/>
      <c r="H7" s="24">
        <v>25378</v>
      </c>
      <c r="I7" s="24">
        <v>78384722</v>
      </c>
      <c r="J7" s="24">
        <v>78410100</v>
      </c>
      <c r="K7" s="24">
        <v>26000</v>
      </c>
      <c r="L7" s="24">
        <v>3582</v>
      </c>
      <c r="M7" s="24"/>
      <c r="N7" s="24">
        <v>29582</v>
      </c>
      <c r="O7" s="24"/>
      <c r="P7" s="24">
        <v>-26000</v>
      </c>
      <c r="Q7" s="24">
        <v>-3582</v>
      </c>
      <c r="R7" s="24">
        <v>-29582</v>
      </c>
      <c r="S7" s="24"/>
      <c r="T7" s="24"/>
      <c r="U7" s="24"/>
      <c r="V7" s="24"/>
      <c r="W7" s="24">
        <v>78410100</v>
      </c>
      <c r="X7" s="24">
        <v>183412</v>
      </c>
      <c r="Y7" s="24">
        <v>78226688</v>
      </c>
      <c r="Z7" s="7">
        <v>42650.8</v>
      </c>
      <c r="AA7" s="29">
        <v>244549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103874086</v>
      </c>
      <c r="D9" s="16">
        <f>SUM(D10:D14)</f>
        <v>0</v>
      </c>
      <c r="E9" s="17">
        <f t="shared" si="1"/>
        <v>125000</v>
      </c>
      <c r="F9" s="18">
        <f t="shared" si="1"/>
        <v>67065</v>
      </c>
      <c r="G9" s="18">
        <f t="shared" si="1"/>
        <v>-4800</v>
      </c>
      <c r="H9" s="18">
        <f t="shared" si="1"/>
        <v>0</v>
      </c>
      <c r="I9" s="18">
        <f t="shared" si="1"/>
        <v>102242737</v>
      </c>
      <c r="J9" s="18">
        <f t="shared" si="1"/>
        <v>102237937</v>
      </c>
      <c r="K9" s="18">
        <f t="shared" si="1"/>
        <v>0</v>
      </c>
      <c r="L9" s="18">
        <f t="shared" si="1"/>
        <v>12371</v>
      </c>
      <c r="M9" s="18">
        <f t="shared" si="1"/>
        <v>0</v>
      </c>
      <c r="N9" s="18">
        <f t="shared" si="1"/>
        <v>12371</v>
      </c>
      <c r="O9" s="18">
        <f t="shared" si="1"/>
        <v>0</v>
      </c>
      <c r="P9" s="18">
        <f t="shared" si="1"/>
        <v>0</v>
      </c>
      <c r="Q9" s="18">
        <f t="shared" si="1"/>
        <v>-1785</v>
      </c>
      <c r="R9" s="18">
        <f t="shared" si="1"/>
        <v>-1785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102248523</v>
      </c>
      <c r="X9" s="18">
        <f t="shared" si="1"/>
        <v>50301</v>
      </c>
      <c r="Y9" s="18">
        <f t="shared" si="1"/>
        <v>102198222</v>
      </c>
      <c r="Z9" s="4">
        <f>+IF(X9&lt;&gt;0,+(Y9/X9)*100,0)</f>
        <v>203173.34049024872</v>
      </c>
      <c r="AA9" s="30">
        <f>SUM(AA10:AA14)</f>
        <v>67065</v>
      </c>
    </row>
    <row r="10" spans="1:27" ht="13.5">
      <c r="A10" s="5" t="s">
        <v>36</v>
      </c>
      <c r="B10" s="3"/>
      <c r="C10" s="19">
        <v>102770602</v>
      </c>
      <c r="D10" s="19"/>
      <c r="E10" s="20">
        <v>60000</v>
      </c>
      <c r="F10" s="21">
        <v>29065</v>
      </c>
      <c r="G10" s="21"/>
      <c r="H10" s="21"/>
      <c r="I10" s="21">
        <v>101139252</v>
      </c>
      <c r="J10" s="21">
        <v>101139252</v>
      </c>
      <c r="K10" s="21"/>
      <c r="L10" s="21">
        <v>12371</v>
      </c>
      <c r="M10" s="21"/>
      <c r="N10" s="21">
        <v>12371</v>
      </c>
      <c r="O10" s="21"/>
      <c r="P10" s="21">
        <v>1785</v>
      </c>
      <c r="Q10" s="21">
        <v>-1785</v>
      </c>
      <c r="R10" s="21"/>
      <c r="S10" s="21"/>
      <c r="T10" s="21"/>
      <c r="U10" s="21"/>
      <c r="V10" s="21"/>
      <c r="W10" s="21">
        <v>101151623</v>
      </c>
      <c r="X10" s="21">
        <v>21799</v>
      </c>
      <c r="Y10" s="21">
        <v>101129824</v>
      </c>
      <c r="Z10" s="6">
        <v>463919.56</v>
      </c>
      <c r="AA10" s="28">
        <v>29065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1103484</v>
      </c>
      <c r="D12" s="19"/>
      <c r="E12" s="20">
        <v>65000</v>
      </c>
      <c r="F12" s="21">
        <v>38000</v>
      </c>
      <c r="G12" s="21">
        <v>-4800</v>
      </c>
      <c r="H12" s="21"/>
      <c r="I12" s="21">
        <v>1103485</v>
      </c>
      <c r="J12" s="21">
        <v>1098685</v>
      </c>
      <c r="K12" s="21"/>
      <c r="L12" s="21"/>
      <c r="M12" s="21"/>
      <c r="N12" s="21"/>
      <c r="O12" s="21"/>
      <c r="P12" s="21">
        <v>-1785</v>
      </c>
      <c r="Q12" s="21"/>
      <c r="R12" s="21">
        <v>-1785</v>
      </c>
      <c r="S12" s="21"/>
      <c r="T12" s="21"/>
      <c r="U12" s="21"/>
      <c r="V12" s="21"/>
      <c r="W12" s="21">
        <v>1096900</v>
      </c>
      <c r="X12" s="21">
        <v>28502</v>
      </c>
      <c r="Y12" s="21">
        <v>1068398</v>
      </c>
      <c r="Z12" s="6">
        <v>3748.5</v>
      </c>
      <c r="AA12" s="28">
        <v>38000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106717195</v>
      </c>
      <c r="D15" s="16">
        <f>SUM(D16:D18)</f>
        <v>0</v>
      </c>
      <c r="E15" s="17">
        <f t="shared" si="2"/>
        <v>20268000</v>
      </c>
      <c r="F15" s="18">
        <f t="shared" si="2"/>
        <v>19318000</v>
      </c>
      <c r="G15" s="18">
        <f t="shared" si="2"/>
        <v>8350754</v>
      </c>
      <c r="H15" s="18">
        <f t="shared" si="2"/>
        <v>828455</v>
      </c>
      <c r="I15" s="18">
        <f t="shared" si="2"/>
        <v>117789102</v>
      </c>
      <c r="J15" s="18">
        <f t="shared" si="2"/>
        <v>126968311</v>
      </c>
      <c r="K15" s="18">
        <f t="shared" si="2"/>
        <v>723014</v>
      </c>
      <c r="L15" s="18">
        <f t="shared" si="2"/>
        <v>925359</v>
      </c>
      <c r="M15" s="18">
        <f t="shared" si="2"/>
        <v>8015069</v>
      </c>
      <c r="N15" s="18">
        <f t="shared" si="2"/>
        <v>9663442</v>
      </c>
      <c r="O15" s="18">
        <f t="shared" si="2"/>
        <v>1009509</v>
      </c>
      <c r="P15" s="18">
        <f t="shared" si="2"/>
        <v>-153353</v>
      </c>
      <c r="Q15" s="18">
        <f t="shared" si="2"/>
        <v>507771</v>
      </c>
      <c r="R15" s="18">
        <f t="shared" si="2"/>
        <v>1363927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137995680</v>
      </c>
      <c r="X15" s="18">
        <f t="shared" si="2"/>
        <v>14488498</v>
      </c>
      <c r="Y15" s="18">
        <f t="shared" si="2"/>
        <v>123507182</v>
      </c>
      <c r="Z15" s="4">
        <f>+IF(X15&lt;&gt;0,+(Y15/X15)*100,0)</f>
        <v>852.4498674741853</v>
      </c>
      <c r="AA15" s="30">
        <f>SUM(AA16:AA18)</f>
        <v>19318000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106717195</v>
      </c>
      <c r="D17" s="19"/>
      <c r="E17" s="20">
        <v>20268000</v>
      </c>
      <c r="F17" s="21">
        <v>19318000</v>
      </c>
      <c r="G17" s="21">
        <v>8350754</v>
      </c>
      <c r="H17" s="21">
        <v>828455</v>
      </c>
      <c r="I17" s="21">
        <v>117789102</v>
      </c>
      <c r="J17" s="21">
        <v>126968311</v>
      </c>
      <c r="K17" s="21">
        <v>723014</v>
      </c>
      <c r="L17" s="21">
        <v>925359</v>
      </c>
      <c r="M17" s="21">
        <v>8015069</v>
      </c>
      <c r="N17" s="21">
        <v>9663442</v>
      </c>
      <c r="O17" s="21">
        <v>1009509</v>
      </c>
      <c r="P17" s="21">
        <v>-153353</v>
      </c>
      <c r="Q17" s="21">
        <v>507771</v>
      </c>
      <c r="R17" s="21">
        <v>1363927</v>
      </c>
      <c r="S17" s="21"/>
      <c r="T17" s="21"/>
      <c r="U17" s="21"/>
      <c r="V17" s="21"/>
      <c r="W17" s="21">
        <v>137995680</v>
      </c>
      <c r="X17" s="21">
        <v>14488498</v>
      </c>
      <c r="Y17" s="21">
        <v>123507182</v>
      </c>
      <c r="Z17" s="6">
        <v>852.45</v>
      </c>
      <c r="AA17" s="28">
        <v>19318000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146995804</v>
      </c>
      <c r="D19" s="16">
        <f>SUM(D20:D23)</f>
        <v>0</v>
      </c>
      <c r="E19" s="17">
        <f t="shared" si="3"/>
        <v>15630000</v>
      </c>
      <c r="F19" s="18">
        <f t="shared" si="3"/>
        <v>15480000</v>
      </c>
      <c r="G19" s="18">
        <f t="shared" si="3"/>
        <v>1294126</v>
      </c>
      <c r="H19" s="18">
        <f t="shared" si="3"/>
        <v>3506156</v>
      </c>
      <c r="I19" s="18">
        <f t="shared" si="3"/>
        <v>151974217</v>
      </c>
      <c r="J19" s="18">
        <f t="shared" si="3"/>
        <v>156774499</v>
      </c>
      <c r="K19" s="18">
        <f t="shared" si="3"/>
        <v>0</v>
      </c>
      <c r="L19" s="18">
        <f t="shared" si="3"/>
        <v>8400</v>
      </c>
      <c r="M19" s="18">
        <f t="shared" si="3"/>
        <v>1752506</v>
      </c>
      <c r="N19" s="18">
        <f t="shared" si="3"/>
        <v>1760906</v>
      </c>
      <c r="O19" s="18">
        <f t="shared" si="3"/>
        <v>0</v>
      </c>
      <c r="P19" s="18">
        <f t="shared" si="3"/>
        <v>0</v>
      </c>
      <c r="Q19" s="18">
        <f t="shared" si="3"/>
        <v>4289479</v>
      </c>
      <c r="R19" s="18">
        <f t="shared" si="3"/>
        <v>4289479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162824884</v>
      </c>
      <c r="X19" s="18">
        <f t="shared" si="3"/>
        <v>11610003</v>
      </c>
      <c r="Y19" s="18">
        <f t="shared" si="3"/>
        <v>151214881</v>
      </c>
      <c r="Z19" s="4">
        <f>+IF(X19&lt;&gt;0,+(Y19/X19)*100,0)</f>
        <v>1302.4534188320192</v>
      </c>
      <c r="AA19" s="30">
        <f>SUM(AA20:AA23)</f>
        <v>15480000</v>
      </c>
    </row>
    <row r="20" spans="1:27" ht="13.5">
      <c r="A20" s="5" t="s">
        <v>46</v>
      </c>
      <c r="B20" s="3"/>
      <c r="C20" s="19">
        <v>117233226</v>
      </c>
      <c r="D20" s="19"/>
      <c r="E20" s="20">
        <v>15380000</v>
      </c>
      <c r="F20" s="21">
        <v>15480000</v>
      </c>
      <c r="G20" s="21">
        <v>1294126</v>
      </c>
      <c r="H20" s="21">
        <v>3506156</v>
      </c>
      <c r="I20" s="21">
        <v>122211639</v>
      </c>
      <c r="J20" s="21">
        <v>127011921</v>
      </c>
      <c r="K20" s="21"/>
      <c r="L20" s="21">
        <v>8400</v>
      </c>
      <c r="M20" s="21">
        <v>1752506</v>
      </c>
      <c r="N20" s="21">
        <v>1760906</v>
      </c>
      <c r="O20" s="21"/>
      <c r="P20" s="21"/>
      <c r="Q20" s="21">
        <v>4289479</v>
      </c>
      <c r="R20" s="21">
        <v>4289479</v>
      </c>
      <c r="S20" s="21"/>
      <c r="T20" s="21"/>
      <c r="U20" s="21"/>
      <c r="V20" s="21"/>
      <c r="W20" s="21">
        <v>133062306</v>
      </c>
      <c r="X20" s="21">
        <v>11610003</v>
      </c>
      <c r="Y20" s="21">
        <v>121452303</v>
      </c>
      <c r="Z20" s="6">
        <v>1046.1</v>
      </c>
      <c r="AA20" s="28">
        <v>15480000</v>
      </c>
    </row>
    <row r="21" spans="1:27" ht="13.5">
      <c r="A21" s="5" t="s">
        <v>47</v>
      </c>
      <c r="B21" s="3"/>
      <c r="C21" s="19">
        <v>1984882</v>
      </c>
      <c r="D21" s="19"/>
      <c r="E21" s="20"/>
      <c r="F21" s="21"/>
      <c r="G21" s="21"/>
      <c r="H21" s="21"/>
      <c r="I21" s="21">
        <v>1984882</v>
      </c>
      <c r="J21" s="21">
        <v>1984882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1984882</v>
      </c>
      <c r="X21" s="21"/>
      <c r="Y21" s="21">
        <v>1984882</v>
      </c>
      <c r="Z21" s="6"/>
      <c r="AA21" s="28"/>
    </row>
    <row r="22" spans="1:27" ht="13.5">
      <c r="A22" s="5" t="s">
        <v>48</v>
      </c>
      <c r="B22" s="3"/>
      <c r="C22" s="22">
        <v>8993093</v>
      </c>
      <c r="D22" s="22"/>
      <c r="E22" s="23"/>
      <c r="F22" s="24"/>
      <c r="G22" s="24"/>
      <c r="H22" s="24"/>
      <c r="I22" s="24">
        <v>8993093</v>
      </c>
      <c r="J22" s="24">
        <v>8993093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8993093</v>
      </c>
      <c r="X22" s="24"/>
      <c r="Y22" s="24">
        <v>8993093</v>
      </c>
      <c r="Z22" s="7"/>
      <c r="AA22" s="29"/>
    </row>
    <row r="23" spans="1:27" ht="13.5">
      <c r="A23" s="5" t="s">
        <v>49</v>
      </c>
      <c r="B23" s="3"/>
      <c r="C23" s="19">
        <v>18784603</v>
      </c>
      <c r="D23" s="19"/>
      <c r="E23" s="20">
        <v>250000</v>
      </c>
      <c r="F23" s="21"/>
      <c r="G23" s="21"/>
      <c r="H23" s="21"/>
      <c r="I23" s="21">
        <v>18784603</v>
      </c>
      <c r="J23" s="21">
        <v>18784603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18784603</v>
      </c>
      <c r="X23" s="21"/>
      <c r="Y23" s="21">
        <v>18784603</v>
      </c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435967806</v>
      </c>
      <c r="D25" s="50">
        <f>+D5+D9+D15+D19+D24</f>
        <v>0</v>
      </c>
      <c r="E25" s="51">
        <f t="shared" si="4"/>
        <v>36288589</v>
      </c>
      <c r="F25" s="52">
        <f t="shared" si="4"/>
        <v>35129614</v>
      </c>
      <c r="G25" s="52">
        <f t="shared" si="4"/>
        <v>9640080</v>
      </c>
      <c r="H25" s="52">
        <f t="shared" si="4"/>
        <v>4380272</v>
      </c>
      <c r="I25" s="52">
        <f t="shared" si="4"/>
        <v>450480551</v>
      </c>
      <c r="J25" s="52">
        <f t="shared" si="4"/>
        <v>464500903</v>
      </c>
      <c r="K25" s="52">
        <f t="shared" si="4"/>
        <v>728731</v>
      </c>
      <c r="L25" s="52">
        <f t="shared" si="4"/>
        <v>949712</v>
      </c>
      <c r="M25" s="52">
        <f t="shared" si="4"/>
        <v>9767575</v>
      </c>
      <c r="N25" s="52">
        <f t="shared" si="4"/>
        <v>11446018</v>
      </c>
      <c r="O25" s="52">
        <f t="shared" si="4"/>
        <v>1009509</v>
      </c>
      <c r="P25" s="52">
        <f t="shared" si="4"/>
        <v>-179353</v>
      </c>
      <c r="Q25" s="52">
        <f t="shared" si="4"/>
        <v>4791883</v>
      </c>
      <c r="R25" s="52">
        <f t="shared" si="4"/>
        <v>5622039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481568960</v>
      </c>
      <c r="X25" s="52">
        <f t="shared" si="4"/>
        <v>26347216</v>
      </c>
      <c r="Y25" s="52">
        <f t="shared" si="4"/>
        <v>455221744</v>
      </c>
      <c r="Z25" s="53">
        <f>+IF(X25&lt;&gt;0,+(Y25/X25)*100,0)</f>
        <v>1727.7792993384955</v>
      </c>
      <c r="AA25" s="54">
        <f>+AA5+AA9+AA15+AA19+AA24</f>
        <v>35129614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372562701</v>
      </c>
      <c r="D28" s="19"/>
      <c r="E28" s="20">
        <v>33383000</v>
      </c>
      <c r="F28" s="21">
        <v>33483000</v>
      </c>
      <c r="G28" s="21">
        <v>9506500</v>
      </c>
      <c r="H28" s="21">
        <v>4309934</v>
      </c>
      <c r="I28" s="21">
        <v>386793116</v>
      </c>
      <c r="J28" s="21">
        <v>400609550</v>
      </c>
      <c r="K28" s="21">
        <v>723014</v>
      </c>
      <c r="L28" s="21">
        <v>912529</v>
      </c>
      <c r="M28" s="21">
        <v>9544607</v>
      </c>
      <c r="N28" s="21">
        <v>11180150</v>
      </c>
      <c r="O28" s="21">
        <v>849958</v>
      </c>
      <c r="P28" s="21">
        <v>-179353</v>
      </c>
      <c r="Q28" s="21">
        <v>4289479</v>
      </c>
      <c r="R28" s="21">
        <v>4960084</v>
      </c>
      <c r="S28" s="21"/>
      <c r="T28" s="21"/>
      <c r="U28" s="21"/>
      <c r="V28" s="21"/>
      <c r="W28" s="21">
        <v>416749784</v>
      </c>
      <c r="X28" s="21">
        <v>25112250</v>
      </c>
      <c r="Y28" s="21">
        <v>391637534</v>
      </c>
      <c r="Z28" s="6">
        <v>1559.55</v>
      </c>
      <c r="AA28" s="19">
        <v>33483000</v>
      </c>
    </row>
    <row r="29" spans="1:27" ht="13.5">
      <c r="A29" s="56" t="s">
        <v>55</v>
      </c>
      <c r="B29" s="3"/>
      <c r="C29" s="19"/>
      <c r="D29" s="19"/>
      <c r="E29" s="20">
        <v>15000</v>
      </c>
      <c r="F29" s="21">
        <v>6694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5020</v>
      </c>
      <c r="Y29" s="21">
        <v>-5020</v>
      </c>
      <c r="Z29" s="6">
        <v>-100</v>
      </c>
      <c r="AA29" s="28">
        <v>6694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372562701</v>
      </c>
      <c r="D32" s="25">
        <f>SUM(D28:D31)</f>
        <v>0</v>
      </c>
      <c r="E32" s="26">
        <f t="shared" si="5"/>
        <v>33398000</v>
      </c>
      <c r="F32" s="27">
        <f t="shared" si="5"/>
        <v>33489694</v>
      </c>
      <c r="G32" s="27">
        <f t="shared" si="5"/>
        <v>9506500</v>
      </c>
      <c r="H32" s="27">
        <f t="shared" si="5"/>
        <v>4309934</v>
      </c>
      <c r="I32" s="27">
        <f t="shared" si="5"/>
        <v>386793116</v>
      </c>
      <c r="J32" s="27">
        <f t="shared" si="5"/>
        <v>400609550</v>
      </c>
      <c r="K32" s="27">
        <f t="shared" si="5"/>
        <v>723014</v>
      </c>
      <c r="L32" s="27">
        <f t="shared" si="5"/>
        <v>912529</v>
      </c>
      <c r="M32" s="27">
        <f t="shared" si="5"/>
        <v>9544607</v>
      </c>
      <c r="N32" s="27">
        <f t="shared" si="5"/>
        <v>11180150</v>
      </c>
      <c r="O32" s="27">
        <f t="shared" si="5"/>
        <v>849958</v>
      </c>
      <c r="P32" s="27">
        <f t="shared" si="5"/>
        <v>-179353</v>
      </c>
      <c r="Q32" s="27">
        <f t="shared" si="5"/>
        <v>4289479</v>
      </c>
      <c r="R32" s="27">
        <f t="shared" si="5"/>
        <v>4960084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416749784</v>
      </c>
      <c r="X32" s="27">
        <f t="shared" si="5"/>
        <v>25117270</v>
      </c>
      <c r="Y32" s="27">
        <f t="shared" si="5"/>
        <v>391632514</v>
      </c>
      <c r="Z32" s="13">
        <f>+IF(X32&lt;&gt;0,+(Y32/X32)*100,0)</f>
        <v>1559.216085187602</v>
      </c>
      <c r="AA32" s="31">
        <f>SUM(AA28:AA31)</f>
        <v>33489694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63405105</v>
      </c>
      <c r="D35" s="19"/>
      <c r="E35" s="20">
        <v>2875589</v>
      </c>
      <c r="F35" s="21">
        <v>1619920</v>
      </c>
      <c r="G35" s="21">
        <v>133580</v>
      </c>
      <c r="H35" s="21">
        <v>70338</v>
      </c>
      <c r="I35" s="21">
        <v>63639344</v>
      </c>
      <c r="J35" s="21">
        <v>63843262</v>
      </c>
      <c r="K35" s="21">
        <v>5717</v>
      </c>
      <c r="L35" s="21">
        <v>37183</v>
      </c>
      <c r="M35" s="21">
        <v>222968</v>
      </c>
      <c r="N35" s="21">
        <v>265868</v>
      </c>
      <c r="O35" s="21">
        <v>159551</v>
      </c>
      <c r="P35" s="21"/>
      <c r="Q35" s="21">
        <v>502404</v>
      </c>
      <c r="R35" s="21">
        <v>661955</v>
      </c>
      <c r="S35" s="21"/>
      <c r="T35" s="21"/>
      <c r="U35" s="21"/>
      <c r="V35" s="21"/>
      <c r="W35" s="21">
        <v>64771085</v>
      </c>
      <c r="X35" s="21">
        <v>1214944</v>
      </c>
      <c r="Y35" s="21">
        <v>63556141</v>
      </c>
      <c r="Z35" s="6">
        <v>5231.2</v>
      </c>
      <c r="AA35" s="28">
        <v>1619920</v>
      </c>
    </row>
    <row r="36" spans="1:27" ht="13.5">
      <c r="A36" s="60" t="s">
        <v>62</v>
      </c>
      <c r="B36" s="10"/>
      <c r="C36" s="61">
        <f aca="true" t="shared" si="6" ref="C36:Y36">SUM(C32:C35)</f>
        <v>435967806</v>
      </c>
      <c r="D36" s="61">
        <f>SUM(D32:D35)</f>
        <v>0</v>
      </c>
      <c r="E36" s="62">
        <f t="shared" si="6"/>
        <v>36273589</v>
      </c>
      <c r="F36" s="63">
        <f t="shared" si="6"/>
        <v>35109614</v>
      </c>
      <c r="G36" s="63">
        <f t="shared" si="6"/>
        <v>9640080</v>
      </c>
      <c r="H36" s="63">
        <f t="shared" si="6"/>
        <v>4380272</v>
      </c>
      <c r="I36" s="63">
        <f t="shared" si="6"/>
        <v>450432460</v>
      </c>
      <c r="J36" s="63">
        <f t="shared" si="6"/>
        <v>464452812</v>
      </c>
      <c r="K36" s="63">
        <f t="shared" si="6"/>
        <v>728731</v>
      </c>
      <c r="L36" s="63">
        <f t="shared" si="6"/>
        <v>949712</v>
      </c>
      <c r="M36" s="63">
        <f t="shared" si="6"/>
        <v>9767575</v>
      </c>
      <c r="N36" s="63">
        <f t="shared" si="6"/>
        <v>11446018</v>
      </c>
      <c r="O36" s="63">
        <f t="shared" si="6"/>
        <v>1009509</v>
      </c>
      <c r="P36" s="63">
        <f t="shared" si="6"/>
        <v>-179353</v>
      </c>
      <c r="Q36" s="63">
        <f t="shared" si="6"/>
        <v>4791883</v>
      </c>
      <c r="R36" s="63">
        <f t="shared" si="6"/>
        <v>5622039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481520869</v>
      </c>
      <c r="X36" s="63">
        <f t="shared" si="6"/>
        <v>26332214</v>
      </c>
      <c r="Y36" s="63">
        <f t="shared" si="6"/>
        <v>455188655</v>
      </c>
      <c r="Z36" s="64">
        <f>+IF(X36&lt;&gt;0,+(Y36/X36)*100,0)</f>
        <v>1728.63799071358</v>
      </c>
      <c r="AA36" s="65">
        <f>SUM(AA32:AA35)</f>
        <v>35109614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104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131841982</v>
      </c>
      <c r="D5" s="16">
        <f>SUM(D6:D8)</f>
        <v>0</v>
      </c>
      <c r="E5" s="17">
        <f t="shared" si="0"/>
        <v>3981000</v>
      </c>
      <c r="F5" s="18">
        <f t="shared" si="0"/>
        <v>3331000</v>
      </c>
      <c r="G5" s="18">
        <f t="shared" si="0"/>
        <v>18000</v>
      </c>
      <c r="H5" s="18">
        <f t="shared" si="0"/>
        <v>28400</v>
      </c>
      <c r="I5" s="18">
        <f t="shared" si="0"/>
        <v>0</v>
      </c>
      <c r="J5" s="18">
        <f t="shared" si="0"/>
        <v>46400</v>
      </c>
      <c r="K5" s="18">
        <f t="shared" si="0"/>
        <v>27667</v>
      </c>
      <c r="L5" s="18">
        <f t="shared" si="0"/>
        <v>26000</v>
      </c>
      <c r="M5" s="18">
        <f t="shared" si="0"/>
        <v>866375</v>
      </c>
      <c r="N5" s="18">
        <f t="shared" si="0"/>
        <v>920042</v>
      </c>
      <c r="O5" s="18">
        <f t="shared" si="0"/>
        <v>609081</v>
      </c>
      <c r="P5" s="18">
        <f t="shared" si="0"/>
        <v>148855</v>
      </c>
      <c r="Q5" s="18">
        <f t="shared" si="0"/>
        <v>0</v>
      </c>
      <c r="R5" s="18">
        <f t="shared" si="0"/>
        <v>757936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1724378</v>
      </c>
      <c r="X5" s="18">
        <f t="shared" si="0"/>
        <v>2498248</v>
      </c>
      <c r="Y5" s="18">
        <f t="shared" si="0"/>
        <v>-773870</v>
      </c>
      <c r="Z5" s="4">
        <f>+IF(X5&lt;&gt;0,+(Y5/X5)*100,0)</f>
        <v>-30.976508337042603</v>
      </c>
      <c r="AA5" s="16">
        <f>SUM(AA6:AA8)</f>
        <v>3331000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131841982</v>
      </c>
      <c r="D7" s="22"/>
      <c r="E7" s="23">
        <v>3981000</v>
      </c>
      <c r="F7" s="24">
        <v>3331000</v>
      </c>
      <c r="G7" s="24">
        <v>18000</v>
      </c>
      <c r="H7" s="24">
        <v>28400</v>
      </c>
      <c r="I7" s="24"/>
      <c r="J7" s="24">
        <v>46400</v>
      </c>
      <c r="K7" s="24">
        <v>27667</v>
      </c>
      <c r="L7" s="24">
        <v>26000</v>
      </c>
      <c r="M7" s="24">
        <v>866375</v>
      </c>
      <c r="N7" s="24">
        <v>920042</v>
      </c>
      <c r="O7" s="24">
        <v>609081</v>
      </c>
      <c r="P7" s="24">
        <v>148855</v>
      </c>
      <c r="Q7" s="24"/>
      <c r="R7" s="24">
        <v>757936</v>
      </c>
      <c r="S7" s="24"/>
      <c r="T7" s="24"/>
      <c r="U7" s="24"/>
      <c r="V7" s="24"/>
      <c r="W7" s="24">
        <v>1724378</v>
      </c>
      <c r="X7" s="24">
        <v>2498248</v>
      </c>
      <c r="Y7" s="24">
        <v>-773870</v>
      </c>
      <c r="Z7" s="7">
        <v>-30.98</v>
      </c>
      <c r="AA7" s="29">
        <v>3331000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92463991</v>
      </c>
      <c r="D9" s="16">
        <f>SUM(D10:D14)</f>
        <v>0</v>
      </c>
      <c r="E9" s="17">
        <f t="shared" si="1"/>
        <v>3560000</v>
      </c>
      <c r="F9" s="18">
        <f t="shared" si="1"/>
        <v>1860000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83671</v>
      </c>
      <c r="P9" s="18">
        <f t="shared" si="1"/>
        <v>0</v>
      </c>
      <c r="Q9" s="18">
        <f t="shared" si="1"/>
        <v>0</v>
      </c>
      <c r="R9" s="18">
        <f t="shared" si="1"/>
        <v>83671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83671</v>
      </c>
      <c r="X9" s="18">
        <f t="shared" si="1"/>
        <v>1395003</v>
      </c>
      <c r="Y9" s="18">
        <f t="shared" si="1"/>
        <v>-1311332</v>
      </c>
      <c r="Z9" s="4">
        <f>+IF(X9&lt;&gt;0,+(Y9/X9)*100,0)</f>
        <v>-94.002091751774</v>
      </c>
      <c r="AA9" s="30">
        <f>SUM(AA10:AA14)</f>
        <v>1860000</v>
      </c>
    </row>
    <row r="10" spans="1:27" ht="13.5">
      <c r="A10" s="5" t="s">
        <v>36</v>
      </c>
      <c r="B10" s="3"/>
      <c r="C10" s="19">
        <v>74983698</v>
      </c>
      <c r="D10" s="19"/>
      <c r="E10" s="20">
        <v>3250000</v>
      </c>
      <c r="F10" s="21">
        <v>1550000</v>
      </c>
      <c r="G10" s="21"/>
      <c r="H10" s="21"/>
      <c r="I10" s="21"/>
      <c r="J10" s="21"/>
      <c r="K10" s="21"/>
      <c r="L10" s="21"/>
      <c r="M10" s="21"/>
      <c r="N10" s="21"/>
      <c r="O10" s="21">
        <v>83671</v>
      </c>
      <c r="P10" s="21"/>
      <c r="Q10" s="21"/>
      <c r="R10" s="21">
        <v>83671</v>
      </c>
      <c r="S10" s="21"/>
      <c r="T10" s="21"/>
      <c r="U10" s="21"/>
      <c r="V10" s="21"/>
      <c r="W10" s="21">
        <v>83671</v>
      </c>
      <c r="X10" s="21">
        <v>1162502</v>
      </c>
      <c r="Y10" s="21">
        <v>-1078831</v>
      </c>
      <c r="Z10" s="6">
        <v>-92.8</v>
      </c>
      <c r="AA10" s="28">
        <v>1550000</v>
      </c>
    </row>
    <row r="11" spans="1:27" ht="13.5">
      <c r="A11" s="5" t="s">
        <v>37</v>
      </c>
      <c r="B11" s="3"/>
      <c r="C11" s="19">
        <v>17480293</v>
      </c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310000</v>
      </c>
      <c r="F12" s="21">
        <v>310000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232501</v>
      </c>
      <c r="Y12" s="21">
        <v>-232501</v>
      </c>
      <c r="Z12" s="6">
        <v>-100</v>
      </c>
      <c r="AA12" s="28">
        <v>310000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172624649</v>
      </c>
      <c r="D15" s="16">
        <f>SUM(D16:D18)</f>
        <v>0</v>
      </c>
      <c r="E15" s="17">
        <f t="shared" si="2"/>
        <v>32805000</v>
      </c>
      <c r="F15" s="18">
        <f t="shared" si="2"/>
        <v>31955000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23966246</v>
      </c>
      <c r="Y15" s="18">
        <f t="shared" si="2"/>
        <v>-23966246</v>
      </c>
      <c r="Z15" s="4">
        <f>+IF(X15&lt;&gt;0,+(Y15/X15)*100,0)</f>
        <v>-100</v>
      </c>
      <c r="AA15" s="30">
        <f>SUM(AA16:AA18)</f>
        <v>31955000</v>
      </c>
    </row>
    <row r="16" spans="1:27" ht="13.5">
      <c r="A16" s="5" t="s">
        <v>42</v>
      </c>
      <c r="B16" s="3"/>
      <c r="C16" s="19">
        <v>21833209</v>
      </c>
      <c r="D16" s="19"/>
      <c r="E16" s="20">
        <v>22005000</v>
      </c>
      <c r="F16" s="21">
        <v>20655000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15491247</v>
      </c>
      <c r="Y16" s="21">
        <v>-15491247</v>
      </c>
      <c r="Z16" s="6">
        <v>-100</v>
      </c>
      <c r="AA16" s="28">
        <v>20655000</v>
      </c>
    </row>
    <row r="17" spans="1:27" ht="13.5">
      <c r="A17" s="5" t="s">
        <v>43</v>
      </c>
      <c r="B17" s="3"/>
      <c r="C17" s="19">
        <v>150791440</v>
      </c>
      <c r="D17" s="19"/>
      <c r="E17" s="20">
        <v>10800000</v>
      </c>
      <c r="F17" s="21">
        <v>11300000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8474999</v>
      </c>
      <c r="Y17" s="21">
        <v>-8474999</v>
      </c>
      <c r="Z17" s="6">
        <v>-100</v>
      </c>
      <c r="AA17" s="28">
        <v>11300000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5489018</v>
      </c>
      <c r="D19" s="16">
        <f>SUM(D20:D23)</f>
        <v>0</v>
      </c>
      <c r="E19" s="17">
        <f t="shared" si="3"/>
        <v>10789000</v>
      </c>
      <c r="F19" s="18">
        <f t="shared" si="3"/>
        <v>10589000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-5100000</v>
      </c>
      <c r="M19" s="18">
        <f t="shared" si="3"/>
        <v>0</v>
      </c>
      <c r="N19" s="18">
        <f t="shared" si="3"/>
        <v>-5100000</v>
      </c>
      <c r="O19" s="18">
        <f t="shared" si="3"/>
        <v>0</v>
      </c>
      <c r="P19" s="18">
        <f t="shared" si="3"/>
        <v>0</v>
      </c>
      <c r="Q19" s="18">
        <f t="shared" si="3"/>
        <v>1714006</v>
      </c>
      <c r="R19" s="18">
        <f t="shared" si="3"/>
        <v>1714006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-3385994</v>
      </c>
      <c r="X19" s="18">
        <f t="shared" si="3"/>
        <v>7941746</v>
      </c>
      <c r="Y19" s="18">
        <f t="shared" si="3"/>
        <v>-11327740</v>
      </c>
      <c r="Z19" s="4">
        <f>+IF(X19&lt;&gt;0,+(Y19/X19)*100,0)</f>
        <v>-142.6353852162988</v>
      </c>
      <c r="AA19" s="30">
        <f>SUM(AA20:AA23)</f>
        <v>10589000</v>
      </c>
    </row>
    <row r="20" spans="1:27" ht="13.5">
      <c r="A20" s="5" t="s">
        <v>46</v>
      </c>
      <c r="B20" s="3"/>
      <c r="C20" s="19"/>
      <c r="D20" s="19"/>
      <c r="E20" s="20">
        <v>9434000</v>
      </c>
      <c r="F20" s="21">
        <v>9434000</v>
      </c>
      <c r="G20" s="21"/>
      <c r="H20" s="21"/>
      <c r="I20" s="21"/>
      <c r="J20" s="21"/>
      <c r="K20" s="21"/>
      <c r="L20" s="21">
        <v>-5100000</v>
      </c>
      <c r="M20" s="21"/>
      <c r="N20" s="21">
        <v>-5100000</v>
      </c>
      <c r="O20" s="21"/>
      <c r="P20" s="21"/>
      <c r="Q20" s="21">
        <v>1714006</v>
      </c>
      <c r="R20" s="21">
        <v>1714006</v>
      </c>
      <c r="S20" s="21"/>
      <c r="T20" s="21"/>
      <c r="U20" s="21"/>
      <c r="V20" s="21"/>
      <c r="W20" s="21">
        <v>-3385994</v>
      </c>
      <c r="X20" s="21">
        <v>7075499</v>
      </c>
      <c r="Y20" s="21">
        <v>-10461493</v>
      </c>
      <c r="Z20" s="6">
        <v>-147.86</v>
      </c>
      <c r="AA20" s="28">
        <v>9434000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>
        <v>2596456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2892562</v>
      </c>
      <c r="D23" s="19"/>
      <c r="E23" s="20">
        <v>1355000</v>
      </c>
      <c r="F23" s="21">
        <v>1155000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866247</v>
      </c>
      <c r="Y23" s="21">
        <v>-866247</v>
      </c>
      <c r="Z23" s="6">
        <v>-100</v>
      </c>
      <c r="AA23" s="28">
        <v>1155000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402419640</v>
      </c>
      <c r="D25" s="50">
        <f>+D5+D9+D15+D19+D24</f>
        <v>0</v>
      </c>
      <c r="E25" s="51">
        <f t="shared" si="4"/>
        <v>51135000</v>
      </c>
      <c r="F25" s="52">
        <f t="shared" si="4"/>
        <v>47735000</v>
      </c>
      <c r="G25" s="52">
        <f t="shared" si="4"/>
        <v>18000</v>
      </c>
      <c r="H25" s="52">
        <f t="shared" si="4"/>
        <v>28400</v>
      </c>
      <c r="I25" s="52">
        <f t="shared" si="4"/>
        <v>0</v>
      </c>
      <c r="J25" s="52">
        <f t="shared" si="4"/>
        <v>46400</v>
      </c>
      <c r="K25" s="52">
        <f t="shared" si="4"/>
        <v>27667</v>
      </c>
      <c r="L25" s="52">
        <f t="shared" si="4"/>
        <v>-5074000</v>
      </c>
      <c r="M25" s="52">
        <f t="shared" si="4"/>
        <v>866375</v>
      </c>
      <c r="N25" s="52">
        <f t="shared" si="4"/>
        <v>-4179958</v>
      </c>
      <c r="O25" s="52">
        <f t="shared" si="4"/>
        <v>692752</v>
      </c>
      <c r="P25" s="52">
        <f t="shared" si="4"/>
        <v>148855</v>
      </c>
      <c r="Q25" s="52">
        <f t="shared" si="4"/>
        <v>1714006</v>
      </c>
      <c r="R25" s="52">
        <f t="shared" si="4"/>
        <v>2555613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-1577945</v>
      </c>
      <c r="X25" s="52">
        <f t="shared" si="4"/>
        <v>35801243</v>
      </c>
      <c r="Y25" s="52">
        <f t="shared" si="4"/>
        <v>-37379188</v>
      </c>
      <c r="Z25" s="53">
        <f>+IF(X25&lt;&gt;0,+(Y25/X25)*100,0)</f>
        <v>-104.40751456590488</v>
      </c>
      <c r="AA25" s="54">
        <f>+AA5+AA9+AA15+AA19+AA24</f>
        <v>47735000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171146225</v>
      </c>
      <c r="D28" s="19"/>
      <c r="E28" s="20">
        <v>39834000</v>
      </c>
      <c r="F28" s="21">
        <v>40334000</v>
      </c>
      <c r="G28" s="21"/>
      <c r="H28" s="21"/>
      <c r="I28" s="21"/>
      <c r="J28" s="21"/>
      <c r="K28" s="21"/>
      <c r="L28" s="21">
        <v>-5100000</v>
      </c>
      <c r="M28" s="21"/>
      <c r="N28" s="21">
        <v>-5100000</v>
      </c>
      <c r="O28" s="21">
        <v>83671</v>
      </c>
      <c r="P28" s="21"/>
      <c r="Q28" s="21">
        <v>1714006</v>
      </c>
      <c r="R28" s="21">
        <v>1797677</v>
      </c>
      <c r="S28" s="21"/>
      <c r="T28" s="21"/>
      <c r="U28" s="21"/>
      <c r="V28" s="21"/>
      <c r="W28" s="21">
        <v>-3302323</v>
      </c>
      <c r="X28" s="21">
        <v>30250499</v>
      </c>
      <c r="Y28" s="21">
        <v>-33552822</v>
      </c>
      <c r="Z28" s="6">
        <v>-110.92</v>
      </c>
      <c r="AA28" s="19">
        <v>40334000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171146225</v>
      </c>
      <c r="D32" s="25">
        <f>SUM(D28:D31)</f>
        <v>0</v>
      </c>
      <c r="E32" s="26">
        <f t="shared" si="5"/>
        <v>39834000</v>
      </c>
      <c r="F32" s="27">
        <f t="shared" si="5"/>
        <v>40334000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-5100000</v>
      </c>
      <c r="M32" s="27">
        <f t="shared" si="5"/>
        <v>0</v>
      </c>
      <c r="N32" s="27">
        <f t="shared" si="5"/>
        <v>-5100000</v>
      </c>
      <c r="O32" s="27">
        <f t="shared" si="5"/>
        <v>83671</v>
      </c>
      <c r="P32" s="27">
        <f t="shared" si="5"/>
        <v>0</v>
      </c>
      <c r="Q32" s="27">
        <f t="shared" si="5"/>
        <v>1714006</v>
      </c>
      <c r="R32" s="27">
        <f t="shared" si="5"/>
        <v>1797677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-3302323</v>
      </c>
      <c r="X32" s="27">
        <f t="shared" si="5"/>
        <v>30250499</v>
      </c>
      <c r="Y32" s="27">
        <f t="shared" si="5"/>
        <v>-33552822</v>
      </c>
      <c r="Z32" s="13">
        <f>+IF(X32&lt;&gt;0,+(Y32/X32)*100,0)</f>
        <v>-110.91659016930598</v>
      </c>
      <c r="AA32" s="31">
        <f>SUM(AA28:AA31)</f>
        <v>40334000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224676264</v>
      </c>
      <c r="D35" s="19"/>
      <c r="E35" s="20">
        <v>5925000</v>
      </c>
      <c r="F35" s="21">
        <v>4525000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3393745</v>
      </c>
      <c r="Y35" s="21">
        <v>-3393745</v>
      </c>
      <c r="Z35" s="6">
        <v>-100</v>
      </c>
      <c r="AA35" s="28">
        <v>4525000</v>
      </c>
    </row>
    <row r="36" spans="1:27" ht="13.5">
      <c r="A36" s="60" t="s">
        <v>62</v>
      </c>
      <c r="B36" s="10"/>
      <c r="C36" s="61">
        <f aca="true" t="shared" si="6" ref="C36:Y36">SUM(C32:C35)</f>
        <v>395822489</v>
      </c>
      <c r="D36" s="61">
        <f>SUM(D32:D35)</f>
        <v>0</v>
      </c>
      <c r="E36" s="62">
        <f t="shared" si="6"/>
        <v>45759000</v>
      </c>
      <c r="F36" s="63">
        <f t="shared" si="6"/>
        <v>44859000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-5100000</v>
      </c>
      <c r="M36" s="63">
        <f t="shared" si="6"/>
        <v>0</v>
      </c>
      <c r="N36" s="63">
        <f t="shared" si="6"/>
        <v>-5100000</v>
      </c>
      <c r="O36" s="63">
        <f t="shared" si="6"/>
        <v>83671</v>
      </c>
      <c r="P36" s="63">
        <f t="shared" si="6"/>
        <v>0</v>
      </c>
      <c r="Q36" s="63">
        <f t="shared" si="6"/>
        <v>1714006</v>
      </c>
      <c r="R36" s="63">
        <f t="shared" si="6"/>
        <v>1797677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-3302323</v>
      </c>
      <c r="X36" s="63">
        <f t="shared" si="6"/>
        <v>33644244</v>
      </c>
      <c r="Y36" s="63">
        <f t="shared" si="6"/>
        <v>-36946567</v>
      </c>
      <c r="Z36" s="64">
        <f>+IF(X36&lt;&gt;0,+(Y36/X36)*100,0)</f>
        <v>-109.81541746041314</v>
      </c>
      <c r="AA36" s="65">
        <f>SUM(AA32:AA35)</f>
        <v>44859000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105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3009921</v>
      </c>
      <c r="D5" s="16">
        <f>SUM(D6:D8)</f>
        <v>0</v>
      </c>
      <c r="E5" s="17">
        <f t="shared" si="0"/>
        <v>3550000</v>
      </c>
      <c r="F5" s="18">
        <f t="shared" si="0"/>
        <v>12624010</v>
      </c>
      <c r="G5" s="18">
        <f t="shared" si="0"/>
        <v>0</v>
      </c>
      <c r="H5" s="18">
        <f t="shared" si="0"/>
        <v>23800</v>
      </c>
      <c r="I5" s="18">
        <f t="shared" si="0"/>
        <v>231182</v>
      </c>
      <c r="J5" s="18">
        <f t="shared" si="0"/>
        <v>254982</v>
      </c>
      <c r="K5" s="18">
        <f t="shared" si="0"/>
        <v>176868</v>
      </c>
      <c r="L5" s="18">
        <f t="shared" si="0"/>
        <v>140996</v>
      </c>
      <c r="M5" s="18">
        <f t="shared" si="0"/>
        <v>15445</v>
      </c>
      <c r="N5" s="18">
        <f t="shared" si="0"/>
        <v>333309</v>
      </c>
      <c r="O5" s="18">
        <f t="shared" si="0"/>
        <v>1107521</v>
      </c>
      <c r="P5" s="18">
        <f t="shared" si="0"/>
        <v>10967</v>
      </c>
      <c r="Q5" s="18">
        <f t="shared" si="0"/>
        <v>-5866</v>
      </c>
      <c r="R5" s="18">
        <f t="shared" si="0"/>
        <v>1112622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1700913</v>
      </c>
      <c r="X5" s="18">
        <f t="shared" si="0"/>
        <v>9467964</v>
      </c>
      <c r="Y5" s="18">
        <f t="shared" si="0"/>
        <v>-7767051</v>
      </c>
      <c r="Z5" s="4">
        <f>+IF(X5&lt;&gt;0,+(Y5/X5)*100,0)</f>
        <v>-82.03507110926911</v>
      </c>
      <c r="AA5" s="16">
        <f>SUM(AA6:AA8)</f>
        <v>12624010</v>
      </c>
    </row>
    <row r="6" spans="1:27" ht="13.5">
      <c r="A6" s="5" t="s">
        <v>32</v>
      </c>
      <c r="B6" s="3"/>
      <c r="C6" s="19">
        <v>442689</v>
      </c>
      <c r="D6" s="19"/>
      <c r="E6" s="20">
        <v>100000</v>
      </c>
      <c r="F6" s="21">
        <v>3715185</v>
      </c>
      <c r="G6" s="21"/>
      <c r="H6" s="21"/>
      <c r="I6" s="21"/>
      <c r="J6" s="21"/>
      <c r="K6" s="21">
        <v>59139</v>
      </c>
      <c r="L6" s="21"/>
      <c r="M6" s="21"/>
      <c r="N6" s="21">
        <v>59139</v>
      </c>
      <c r="O6" s="21"/>
      <c r="P6" s="21">
        <v>10967</v>
      </c>
      <c r="Q6" s="21"/>
      <c r="R6" s="21">
        <v>10967</v>
      </c>
      <c r="S6" s="21"/>
      <c r="T6" s="21"/>
      <c r="U6" s="21"/>
      <c r="V6" s="21"/>
      <c r="W6" s="21">
        <v>70106</v>
      </c>
      <c r="X6" s="21">
        <v>2786373</v>
      </c>
      <c r="Y6" s="21">
        <v>-2716267</v>
      </c>
      <c r="Z6" s="6">
        <v>-97.48</v>
      </c>
      <c r="AA6" s="28">
        <v>3715185</v>
      </c>
    </row>
    <row r="7" spans="1:27" ht="13.5">
      <c r="A7" s="5" t="s">
        <v>33</v>
      </c>
      <c r="B7" s="3"/>
      <c r="C7" s="22">
        <v>2567232</v>
      </c>
      <c r="D7" s="22"/>
      <c r="E7" s="23">
        <v>3450000</v>
      </c>
      <c r="F7" s="24">
        <v>8908825</v>
      </c>
      <c r="G7" s="24"/>
      <c r="H7" s="24">
        <v>23800</v>
      </c>
      <c r="I7" s="24">
        <v>231182</v>
      </c>
      <c r="J7" s="24">
        <v>254982</v>
      </c>
      <c r="K7" s="24">
        <v>117729</v>
      </c>
      <c r="L7" s="24">
        <v>140996</v>
      </c>
      <c r="M7" s="24">
        <v>15445</v>
      </c>
      <c r="N7" s="24">
        <v>274170</v>
      </c>
      <c r="O7" s="24">
        <v>1107521</v>
      </c>
      <c r="P7" s="24"/>
      <c r="Q7" s="24">
        <v>-5866</v>
      </c>
      <c r="R7" s="24">
        <v>1101655</v>
      </c>
      <c r="S7" s="24"/>
      <c r="T7" s="24"/>
      <c r="U7" s="24"/>
      <c r="V7" s="24"/>
      <c r="W7" s="24">
        <v>1630807</v>
      </c>
      <c r="X7" s="24">
        <v>6681591</v>
      </c>
      <c r="Y7" s="24">
        <v>-5050784</v>
      </c>
      <c r="Z7" s="7">
        <v>-75.59</v>
      </c>
      <c r="AA7" s="29">
        <v>8908825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1955435</v>
      </c>
      <c r="D9" s="16">
        <f>SUM(D10:D14)</f>
        <v>0</v>
      </c>
      <c r="E9" s="17">
        <f t="shared" si="1"/>
        <v>0</v>
      </c>
      <c r="F9" s="18">
        <f t="shared" si="1"/>
        <v>253004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22935</v>
      </c>
      <c r="L9" s="18">
        <f t="shared" si="1"/>
        <v>0</v>
      </c>
      <c r="M9" s="18">
        <f t="shared" si="1"/>
        <v>-22935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189747</v>
      </c>
      <c r="Y9" s="18">
        <f t="shared" si="1"/>
        <v>-189747</v>
      </c>
      <c r="Z9" s="4">
        <f>+IF(X9&lt;&gt;0,+(Y9/X9)*100,0)</f>
        <v>-100</v>
      </c>
      <c r="AA9" s="30">
        <f>SUM(AA10:AA14)</f>
        <v>253004</v>
      </c>
    </row>
    <row r="10" spans="1:27" ht="13.5">
      <c r="A10" s="5" t="s">
        <v>36</v>
      </c>
      <c r="B10" s="3"/>
      <c r="C10" s="19">
        <v>1955435</v>
      </c>
      <c r="D10" s="19"/>
      <c r="E10" s="20"/>
      <c r="F10" s="21">
        <v>253004</v>
      </c>
      <c r="G10" s="21"/>
      <c r="H10" s="21"/>
      <c r="I10" s="21"/>
      <c r="J10" s="21"/>
      <c r="K10" s="21">
        <v>22935</v>
      </c>
      <c r="L10" s="21"/>
      <c r="M10" s="21">
        <v>-22935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189747</v>
      </c>
      <c r="Y10" s="21">
        <v>-189747</v>
      </c>
      <c r="Z10" s="6">
        <v>-100</v>
      </c>
      <c r="AA10" s="28">
        <v>253004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328146</v>
      </c>
      <c r="D15" s="16">
        <f>SUM(D16:D18)</f>
        <v>0</v>
      </c>
      <c r="E15" s="17">
        <f t="shared" si="2"/>
        <v>290000</v>
      </c>
      <c r="F15" s="18">
        <f t="shared" si="2"/>
        <v>290000</v>
      </c>
      <c r="G15" s="18">
        <f t="shared" si="2"/>
        <v>0</v>
      </c>
      <c r="H15" s="18">
        <f t="shared" si="2"/>
        <v>0</v>
      </c>
      <c r="I15" s="18">
        <f t="shared" si="2"/>
        <v>-31304</v>
      </c>
      <c r="J15" s="18">
        <f t="shared" si="2"/>
        <v>-31304</v>
      </c>
      <c r="K15" s="18">
        <f t="shared" si="2"/>
        <v>0</v>
      </c>
      <c r="L15" s="18">
        <f t="shared" si="2"/>
        <v>25043</v>
      </c>
      <c r="M15" s="18">
        <f t="shared" si="2"/>
        <v>0</v>
      </c>
      <c r="N15" s="18">
        <f t="shared" si="2"/>
        <v>25043</v>
      </c>
      <c r="O15" s="18">
        <f t="shared" si="2"/>
        <v>6261</v>
      </c>
      <c r="P15" s="18">
        <f t="shared" si="2"/>
        <v>0</v>
      </c>
      <c r="Q15" s="18">
        <f t="shared" si="2"/>
        <v>0</v>
      </c>
      <c r="R15" s="18">
        <f t="shared" si="2"/>
        <v>6261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217494</v>
      </c>
      <c r="Y15" s="18">
        <f t="shared" si="2"/>
        <v>-217494</v>
      </c>
      <c r="Z15" s="4">
        <f>+IF(X15&lt;&gt;0,+(Y15/X15)*100,0)</f>
        <v>-100</v>
      </c>
      <c r="AA15" s="30">
        <f>SUM(AA16:AA18)</f>
        <v>290000</v>
      </c>
    </row>
    <row r="16" spans="1:27" ht="13.5">
      <c r="A16" s="5" t="s">
        <v>42</v>
      </c>
      <c r="B16" s="3"/>
      <c r="C16" s="19">
        <v>86337</v>
      </c>
      <c r="D16" s="19"/>
      <c r="E16" s="20">
        <v>40000</v>
      </c>
      <c r="F16" s="21">
        <v>40000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29997</v>
      </c>
      <c r="Y16" s="21">
        <v>-29997</v>
      </c>
      <c r="Z16" s="6">
        <v>-100</v>
      </c>
      <c r="AA16" s="28">
        <v>40000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>
        <v>241809</v>
      </c>
      <c r="D18" s="19"/>
      <c r="E18" s="20">
        <v>250000</v>
      </c>
      <c r="F18" s="21">
        <v>250000</v>
      </c>
      <c r="G18" s="21"/>
      <c r="H18" s="21"/>
      <c r="I18" s="21">
        <v>-31304</v>
      </c>
      <c r="J18" s="21">
        <v>-31304</v>
      </c>
      <c r="K18" s="21"/>
      <c r="L18" s="21">
        <v>25043</v>
      </c>
      <c r="M18" s="21"/>
      <c r="N18" s="21">
        <v>25043</v>
      </c>
      <c r="O18" s="21">
        <v>6261</v>
      </c>
      <c r="P18" s="21"/>
      <c r="Q18" s="21"/>
      <c r="R18" s="21">
        <v>6261</v>
      </c>
      <c r="S18" s="21"/>
      <c r="T18" s="21"/>
      <c r="U18" s="21"/>
      <c r="V18" s="21"/>
      <c r="W18" s="21"/>
      <c r="X18" s="21">
        <v>187497</v>
      </c>
      <c r="Y18" s="21">
        <v>-187497</v>
      </c>
      <c r="Z18" s="6">
        <v>-100</v>
      </c>
      <c r="AA18" s="28">
        <v>250000</v>
      </c>
    </row>
    <row r="19" spans="1:27" ht="13.5">
      <c r="A19" s="2" t="s">
        <v>45</v>
      </c>
      <c r="B19" s="8"/>
      <c r="C19" s="16">
        <f aca="true" t="shared" si="3" ref="C19:Y19">SUM(C20:C23)</f>
        <v>193001939</v>
      </c>
      <c r="D19" s="16">
        <f>SUM(D20:D23)</f>
        <v>0</v>
      </c>
      <c r="E19" s="17">
        <f t="shared" si="3"/>
        <v>366694755</v>
      </c>
      <c r="F19" s="18">
        <f t="shared" si="3"/>
        <v>479723488</v>
      </c>
      <c r="G19" s="18">
        <f t="shared" si="3"/>
        <v>3628783</v>
      </c>
      <c r="H19" s="18">
        <f t="shared" si="3"/>
        <v>15698751</v>
      </c>
      <c r="I19" s="18">
        <f t="shared" si="3"/>
        <v>15571024</v>
      </c>
      <c r="J19" s="18">
        <f t="shared" si="3"/>
        <v>34898558</v>
      </c>
      <c r="K19" s="18">
        <f t="shared" si="3"/>
        <v>16246074</v>
      </c>
      <c r="L19" s="18">
        <f t="shared" si="3"/>
        <v>12767076</v>
      </c>
      <c r="M19" s="18">
        <f t="shared" si="3"/>
        <v>23960095</v>
      </c>
      <c r="N19" s="18">
        <f t="shared" si="3"/>
        <v>52973245</v>
      </c>
      <c r="O19" s="18">
        <f t="shared" si="3"/>
        <v>2682289</v>
      </c>
      <c r="P19" s="18">
        <f t="shared" si="3"/>
        <v>17003061</v>
      </c>
      <c r="Q19" s="18">
        <f t="shared" si="3"/>
        <v>20219085</v>
      </c>
      <c r="R19" s="18">
        <f t="shared" si="3"/>
        <v>39904435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127776238</v>
      </c>
      <c r="X19" s="18">
        <f t="shared" si="3"/>
        <v>359792469</v>
      </c>
      <c r="Y19" s="18">
        <f t="shared" si="3"/>
        <v>-232016231</v>
      </c>
      <c r="Z19" s="4">
        <f>+IF(X19&lt;&gt;0,+(Y19/X19)*100,0)</f>
        <v>-64.48612769601911</v>
      </c>
      <c r="AA19" s="30">
        <f>SUM(AA20:AA23)</f>
        <v>479723488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173798945</v>
      </c>
      <c r="D21" s="19"/>
      <c r="E21" s="20">
        <v>314063097</v>
      </c>
      <c r="F21" s="21">
        <v>410809255</v>
      </c>
      <c r="G21" s="21">
        <v>3628783</v>
      </c>
      <c r="H21" s="21">
        <v>13104729</v>
      </c>
      <c r="I21" s="21">
        <v>8345083</v>
      </c>
      <c r="J21" s="21">
        <v>25078595</v>
      </c>
      <c r="K21" s="21">
        <v>12500908</v>
      </c>
      <c r="L21" s="21">
        <v>7297499</v>
      </c>
      <c r="M21" s="21">
        <v>15642135</v>
      </c>
      <c r="N21" s="21">
        <v>35440542</v>
      </c>
      <c r="O21" s="21">
        <v>2019834</v>
      </c>
      <c r="P21" s="21">
        <v>13162713</v>
      </c>
      <c r="Q21" s="21">
        <v>16245111</v>
      </c>
      <c r="R21" s="21">
        <v>31427658</v>
      </c>
      <c r="S21" s="21"/>
      <c r="T21" s="21"/>
      <c r="U21" s="21"/>
      <c r="V21" s="21"/>
      <c r="W21" s="21">
        <v>91946795</v>
      </c>
      <c r="X21" s="21">
        <v>308106828</v>
      </c>
      <c r="Y21" s="21">
        <v>-216160033</v>
      </c>
      <c r="Z21" s="6">
        <v>-70.16</v>
      </c>
      <c r="AA21" s="28">
        <v>410809255</v>
      </c>
    </row>
    <row r="22" spans="1:27" ht="13.5">
      <c r="A22" s="5" t="s">
        <v>48</v>
      </c>
      <c r="B22" s="3"/>
      <c r="C22" s="22">
        <v>18624992</v>
      </c>
      <c r="D22" s="22"/>
      <c r="E22" s="23">
        <v>52631658</v>
      </c>
      <c r="F22" s="24">
        <v>68914233</v>
      </c>
      <c r="G22" s="24"/>
      <c r="H22" s="24">
        <v>2594022</v>
      </c>
      <c r="I22" s="24">
        <v>7225941</v>
      </c>
      <c r="J22" s="24">
        <v>9819963</v>
      </c>
      <c r="K22" s="24">
        <v>3745166</v>
      </c>
      <c r="L22" s="24">
        <v>5469577</v>
      </c>
      <c r="M22" s="24">
        <v>8317960</v>
      </c>
      <c r="N22" s="24">
        <v>17532703</v>
      </c>
      <c r="O22" s="24">
        <v>662455</v>
      </c>
      <c r="P22" s="24">
        <v>3840348</v>
      </c>
      <c r="Q22" s="24">
        <v>3973974</v>
      </c>
      <c r="R22" s="24">
        <v>8476777</v>
      </c>
      <c r="S22" s="24"/>
      <c r="T22" s="24"/>
      <c r="U22" s="24"/>
      <c r="V22" s="24"/>
      <c r="W22" s="24">
        <v>35829443</v>
      </c>
      <c r="X22" s="24">
        <v>51685641</v>
      </c>
      <c r="Y22" s="24">
        <v>-15856198</v>
      </c>
      <c r="Z22" s="7">
        <v>-30.68</v>
      </c>
      <c r="AA22" s="29">
        <v>68914233</v>
      </c>
    </row>
    <row r="23" spans="1:27" ht="13.5">
      <c r="A23" s="5" t="s">
        <v>49</v>
      </c>
      <c r="B23" s="3"/>
      <c r="C23" s="19">
        <v>578002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>
        <v>107515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198402956</v>
      </c>
      <c r="D25" s="50">
        <f>+D5+D9+D15+D19+D24</f>
        <v>0</v>
      </c>
      <c r="E25" s="51">
        <f t="shared" si="4"/>
        <v>370534755</v>
      </c>
      <c r="F25" s="52">
        <f t="shared" si="4"/>
        <v>492890502</v>
      </c>
      <c r="G25" s="52">
        <f t="shared" si="4"/>
        <v>3628783</v>
      </c>
      <c r="H25" s="52">
        <f t="shared" si="4"/>
        <v>15722551</v>
      </c>
      <c r="I25" s="52">
        <f t="shared" si="4"/>
        <v>15770902</v>
      </c>
      <c r="J25" s="52">
        <f t="shared" si="4"/>
        <v>35122236</v>
      </c>
      <c r="K25" s="52">
        <f t="shared" si="4"/>
        <v>16445877</v>
      </c>
      <c r="L25" s="52">
        <f t="shared" si="4"/>
        <v>12933115</v>
      </c>
      <c r="M25" s="52">
        <f t="shared" si="4"/>
        <v>23952605</v>
      </c>
      <c r="N25" s="52">
        <f t="shared" si="4"/>
        <v>53331597</v>
      </c>
      <c r="O25" s="52">
        <f t="shared" si="4"/>
        <v>3796071</v>
      </c>
      <c r="P25" s="52">
        <f t="shared" si="4"/>
        <v>17014028</v>
      </c>
      <c r="Q25" s="52">
        <f t="shared" si="4"/>
        <v>20213219</v>
      </c>
      <c r="R25" s="52">
        <f t="shared" si="4"/>
        <v>41023318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129477151</v>
      </c>
      <c r="X25" s="52">
        <f t="shared" si="4"/>
        <v>369667674</v>
      </c>
      <c r="Y25" s="52">
        <f t="shared" si="4"/>
        <v>-240190523</v>
      </c>
      <c r="Z25" s="53">
        <f>+IF(X25&lt;&gt;0,+(Y25/X25)*100,0)</f>
        <v>-64.97471645302694</v>
      </c>
      <c r="AA25" s="54">
        <f>+AA5+AA9+AA15+AA19+AA24</f>
        <v>492890502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191279785</v>
      </c>
      <c r="D28" s="19"/>
      <c r="E28" s="20">
        <v>355784755</v>
      </c>
      <c r="F28" s="21">
        <v>441417866</v>
      </c>
      <c r="G28" s="21">
        <v>3397482</v>
      </c>
      <c r="H28" s="21">
        <v>12511804</v>
      </c>
      <c r="I28" s="21">
        <v>15571024</v>
      </c>
      <c r="J28" s="21">
        <v>31480310</v>
      </c>
      <c r="K28" s="21">
        <v>14841294</v>
      </c>
      <c r="L28" s="21">
        <v>12282865</v>
      </c>
      <c r="M28" s="21">
        <v>22845156</v>
      </c>
      <c r="N28" s="21">
        <v>49969315</v>
      </c>
      <c r="O28" s="21">
        <v>1042310</v>
      </c>
      <c r="P28" s="21">
        <v>18718605</v>
      </c>
      <c r="Q28" s="21">
        <v>18612339</v>
      </c>
      <c r="R28" s="21">
        <v>38373254</v>
      </c>
      <c r="S28" s="21"/>
      <c r="T28" s="21"/>
      <c r="U28" s="21"/>
      <c r="V28" s="21"/>
      <c r="W28" s="21">
        <v>119822879</v>
      </c>
      <c r="X28" s="21">
        <v>331063299</v>
      </c>
      <c r="Y28" s="21">
        <v>-211240420</v>
      </c>
      <c r="Z28" s="6">
        <v>-63.81</v>
      </c>
      <c r="AA28" s="19">
        <v>441417866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191279785</v>
      </c>
      <c r="D32" s="25">
        <f>SUM(D28:D31)</f>
        <v>0</v>
      </c>
      <c r="E32" s="26">
        <f t="shared" si="5"/>
        <v>355784755</v>
      </c>
      <c r="F32" s="27">
        <f t="shared" si="5"/>
        <v>441417866</v>
      </c>
      <c r="G32" s="27">
        <f t="shared" si="5"/>
        <v>3397482</v>
      </c>
      <c r="H32" s="27">
        <f t="shared" si="5"/>
        <v>12511804</v>
      </c>
      <c r="I32" s="27">
        <f t="shared" si="5"/>
        <v>15571024</v>
      </c>
      <c r="J32" s="27">
        <f t="shared" si="5"/>
        <v>31480310</v>
      </c>
      <c r="K32" s="27">
        <f t="shared" si="5"/>
        <v>14841294</v>
      </c>
      <c r="L32" s="27">
        <f t="shared" si="5"/>
        <v>12282865</v>
      </c>
      <c r="M32" s="27">
        <f t="shared" si="5"/>
        <v>22845156</v>
      </c>
      <c r="N32" s="27">
        <f t="shared" si="5"/>
        <v>49969315</v>
      </c>
      <c r="O32" s="27">
        <f t="shared" si="5"/>
        <v>1042310</v>
      </c>
      <c r="P32" s="27">
        <f t="shared" si="5"/>
        <v>18718605</v>
      </c>
      <c r="Q32" s="27">
        <f t="shared" si="5"/>
        <v>18612339</v>
      </c>
      <c r="R32" s="27">
        <f t="shared" si="5"/>
        <v>38373254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119822879</v>
      </c>
      <c r="X32" s="27">
        <f t="shared" si="5"/>
        <v>331063299</v>
      </c>
      <c r="Y32" s="27">
        <f t="shared" si="5"/>
        <v>-211240420</v>
      </c>
      <c r="Z32" s="13">
        <f>+IF(X32&lt;&gt;0,+(Y32/X32)*100,0)</f>
        <v>-63.806655898756084</v>
      </c>
      <c r="AA32" s="31">
        <f>SUM(AA28:AA31)</f>
        <v>441417866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7123171</v>
      </c>
      <c r="D35" s="19"/>
      <c r="E35" s="20">
        <v>14750000</v>
      </c>
      <c r="F35" s="21">
        <v>51472636</v>
      </c>
      <c r="G35" s="21">
        <v>231301</v>
      </c>
      <c r="H35" s="21">
        <v>3210747</v>
      </c>
      <c r="I35" s="21">
        <v>199878</v>
      </c>
      <c r="J35" s="21">
        <v>3641926</v>
      </c>
      <c r="K35" s="21">
        <v>1604583</v>
      </c>
      <c r="L35" s="21">
        <v>650250</v>
      </c>
      <c r="M35" s="21">
        <v>1107449</v>
      </c>
      <c r="N35" s="21">
        <v>3362282</v>
      </c>
      <c r="O35" s="21">
        <v>2753761</v>
      </c>
      <c r="P35" s="21">
        <v>-1704577</v>
      </c>
      <c r="Q35" s="21">
        <v>1600880</v>
      </c>
      <c r="R35" s="21">
        <v>2650064</v>
      </c>
      <c r="S35" s="21"/>
      <c r="T35" s="21"/>
      <c r="U35" s="21"/>
      <c r="V35" s="21"/>
      <c r="W35" s="21">
        <v>9654272</v>
      </c>
      <c r="X35" s="21">
        <v>38604375</v>
      </c>
      <c r="Y35" s="21">
        <v>-28950103</v>
      </c>
      <c r="Z35" s="6">
        <v>-74.99</v>
      </c>
      <c r="AA35" s="28">
        <v>51472636</v>
      </c>
    </row>
    <row r="36" spans="1:27" ht="13.5">
      <c r="A36" s="60" t="s">
        <v>62</v>
      </c>
      <c r="B36" s="10"/>
      <c r="C36" s="61">
        <f aca="true" t="shared" si="6" ref="C36:Y36">SUM(C32:C35)</f>
        <v>198402956</v>
      </c>
      <c r="D36" s="61">
        <f>SUM(D32:D35)</f>
        <v>0</v>
      </c>
      <c r="E36" s="62">
        <f t="shared" si="6"/>
        <v>370534755</v>
      </c>
      <c r="F36" s="63">
        <f t="shared" si="6"/>
        <v>492890502</v>
      </c>
      <c r="G36" s="63">
        <f t="shared" si="6"/>
        <v>3628783</v>
      </c>
      <c r="H36" s="63">
        <f t="shared" si="6"/>
        <v>15722551</v>
      </c>
      <c r="I36" s="63">
        <f t="shared" si="6"/>
        <v>15770902</v>
      </c>
      <c r="J36" s="63">
        <f t="shared" si="6"/>
        <v>35122236</v>
      </c>
      <c r="K36" s="63">
        <f t="shared" si="6"/>
        <v>16445877</v>
      </c>
      <c r="L36" s="63">
        <f t="shared" si="6"/>
        <v>12933115</v>
      </c>
      <c r="M36" s="63">
        <f t="shared" si="6"/>
        <v>23952605</v>
      </c>
      <c r="N36" s="63">
        <f t="shared" si="6"/>
        <v>53331597</v>
      </c>
      <c r="O36" s="63">
        <f t="shared" si="6"/>
        <v>3796071</v>
      </c>
      <c r="P36" s="63">
        <f t="shared" si="6"/>
        <v>17014028</v>
      </c>
      <c r="Q36" s="63">
        <f t="shared" si="6"/>
        <v>20213219</v>
      </c>
      <c r="R36" s="63">
        <f t="shared" si="6"/>
        <v>41023318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129477151</v>
      </c>
      <c r="X36" s="63">
        <f t="shared" si="6"/>
        <v>369667674</v>
      </c>
      <c r="Y36" s="63">
        <f t="shared" si="6"/>
        <v>-240190523</v>
      </c>
      <c r="Z36" s="64">
        <f>+IF(X36&lt;&gt;0,+(Y36/X36)*100,0)</f>
        <v>-64.97471645302694</v>
      </c>
      <c r="AA36" s="65">
        <f>SUM(AA32:AA35)</f>
        <v>492890502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106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565955</v>
      </c>
      <c r="D5" s="16">
        <f>SUM(D6:D8)</f>
        <v>0</v>
      </c>
      <c r="E5" s="17">
        <f t="shared" si="0"/>
        <v>1210000</v>
      </c>
      <c r="F5" s="18">
        <f t="shared" si="0"/>
        <v>3290000</v>
      </c>
      <c r="G5" s="18">
        <f t="shared" si="0"/>
        <v>0</v>
      </c>
      <c r="H5" s="18">
        <f t="shared" si="0"/>
        <v>24648</v>
      </c>
      <c r="I5" s="18">
        <f t="shared" si="0"/>
        <v>625438</v>
      </c>
      <c r="J5" s="18">
        <f t="shared" si="0"/>
        <v>650086</v>
      </c>
      <c r="K5" s="18">
        <f t="shared" si="0"/>
        <v>37194</v>
      </c>
      <c r="L5" s="18">
        <f t="shared" si="0"/>
        <v>198187</v>
      </c>
      <c r="M5" s="18">
        <f t="shared" si="0"/>
        <v>17610</v>
      </c>
      <c r="N5" s="18">
        <f t="shared" si="0"/>
        <v>252991</v>
      </c>
      <c r="O5" s="18">
        <f t="shared" si="0"/>
        <v>208756</v>
      </c>
      <c r="P5" s="18">
        <f t="shared" si="0"/>
        <v>20630</v>
      </c>
      <c r="Q5" s="18">
        <f t="shared" si="0"/>
        <v>19965</v>
      </c>
      <c r="R5" s="18">
        <f t="shared" si="0"/>
        <v>249351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1152428</v>
      </c>
      <c r="X5" s="18">
        <f t="shared" si="0"/>
        <v>2467496</v>
      </c>
      <c r="Y5" s="18">
        <f t="shared" si="0"/>
        <v>-1315068</v>
      </c>
      <c r="Z5" s="4">
        <f>+IF(X5&lt;&gt;0,+(Y5/X5)*100,0)</f>
        <v>-53.29564870621878</v>
      </c>
      <c r="AA5" s="16">
        <f>SUM(AA6:AA8)</f>
        <v>3290000</v>
      </c>
    </row>
    <row r="6" spans="1:27" ht="13.5">
      <c r="A6" s="5" t="s">
        <v>32</v>
      </c>
      <c r="B6" s="3"/>
      <c r="C6" s="19">
        <v>2423830</v>
      </c>
      <c r="D6" s="19"/>
      <c r="E6" s="20">
        <v>60000</v>
      </c>
      <c r="F6" s="21">
        <v>140000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104999</v>
      </c>
      <c r="Y6" s="21">
        <v>-104999</v>
      </c>
      <c r="Z6" s="6">
        <v>-100</v>
      </c>
      <c r="AA6" s="28">
        <v>140000</v>
      </c>
    </row>
    <row r="7" spans="1:27" ht="13.5">
      <c r="A7" s="5" t="s">
        <v>33</v>
      </c>
      <c r="B7" s="3"/>
      <c r="C7" s="22">
        <v>-1857875</v>
      </c>
      <c r="D7" s="22"/>
      <c r="E7" s="23">
        <v>1150000</v>
      </c>
      <c r="F7" s="24">
        <v>3150000</v>
      </c>
      <c r="G7" s="24"/>
      <c r="H7" s="24">
        <v>24648</v>
      </c>
      <c r="I7" s="24">
        <v>625438</v>
      </c>
      <c r="J7" s="24">
        <v>650086</v>
      </c>
      <c r="K7" s="24">
        <v>37194</v>
      </c>
      <c r="L7" s="24">
        <v>198187</v>
      </c>
      <c r="M7" s="24">
        <v>17610</v>
      </c>
      <c r="N7" s="24">
        <v>252991</v>
      </c>
      <c r="O7" s="24">
        <v>208756</v>
      </c>
      <c r="P7" s="24">
        <v>20630</v>
      </c>
      <c r="Q7" s="24">
        <v>19965</v>
      </c>
      <c r="R7" s="24">
        <v>249351</v>
      </c>
      <c r="S7" s="24"/>
      <c r="T7" s="24"/>
      <c r="U7" s="24"/>
      <c r="V7" s="24"/>
      <c r="W7" s="24">
        <v>1152428</v>
      </c>
      <c r="X7" s="24">
        <v>2362497</v>
      </c>
      <c r="Y7" s="24">
        <v>-1210069</v>
      </c>
      <c r="Z7" s="7">
        <v>-51.22</v>
      </c>
      <c r="AA7" s="29">
        <v>3150000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1227986</v>
      </c>
      <c r="D9" s="16">
        <f>SUM(D10:D14)</f>
        <v>0</v>
      </c>
      <c r="E9" s="17">
        <f t="shared" si="1"/>
        <v>14807853</v>
      </c>
      <c r="F9" s="18">
        <f t="shared" si="1"/>
        <v>10595576</v>
      </c>
      <c r="G9" s="18">
        <f t="shared" si="1"/>
        <v>375365</v>
      </c>
      <c r="H9" s="18">
        <f t="shared" si="1"/>
        <v>255329</v>
      </c>
      <c r="I9" s="18">
        <f t="shared" si="1"/>
        <v>3095272</v>
      </c>
      <c r="J9" s="18">
        <f t="shared" si="1"/>
        <v>3725966</v>
      </c>
      <c r="K9" s="18">
        <f t="shared" si="1"/>
        <v>913137</v>
      </c>
      <c r="L9" s="18">
        <f t="shared" si="1"/>
        <v>477382</v>
      </c>
      <c r="M9" s="18">
        <f t="shared" si="1"/>
        <v>1773365</v>
      </c>
      <c r="N9" s="18">
        <f t="shared" si="1"/>
        <v>3163884</v>
      </c>
      <c r="O9" s="18">
        <f t="shared" si="1"/>
        <v>2090598</v>
      </c>
      <c r="P9" s="18">
        <f t="shared" si="1"/>
        <v>605077</v>
      </c>
      <c r="Q9" s="18">
        <f t="shared" si="1"/>
        <v>870961</v>
      </c>
      <c r="R9" s="18">
        <f t="shared" si="1"/>
        <v>3566636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10456486</v>
      </c>
      <c r="X9" s="18">
        <f t="shared" si="1"/>
        <v>7946675</v>
      </c>
      <c r="Y9" s="18">
        <f t="shared" si="1"/>
        <v>2509811</v>
      </c>
      <c r="Z9" s="4">
        <f>+IF(X9&lt;&gt;0,+(Y9/X9)*100,0)</f>
        <v>31.583158994170518</v>
      </c>
      <c r="AA9" s="30">
        <f>SUM(AA10:AA14)</f>
        <v>10595576</v>
      </c>
    </row>
    <row r="10" spans="1:27" ht="13.5">
      <c r="A10" s="5" t="s">
        <v>36</v>
      </c>
      <c r="B10" s="3"/>
      <c r="C10" s="19">
        <v>1227986</v>
      </c>
      <c r="D10" s="19"/>
      <c r="E10" s="20">
        <v>13637853</v>
      </c>
      <c r="F10" s="21">
        <v>9425576</v>
      </c>
      <c r="G10" s="21">
        <v>375365</v>
      </c>
      <c r="H10" s="21">
        <v>255329</v>
      </c>
      <c r="I10" s="21">
        <v>3095272</v>
      </c>
      <c r="J10" s="21">
        <v>3725966</v>
      </c>
      <c r="K10" s="21">
        <v>913137</v>
      </c>
      <c r="L10" s="21">
        <v>477382</v>
      </c>
      <c r="M10" s="21">
        <v>1773365</v>
      </c>
      <c r="N10" s="21">
        <v>3163884</v>
      </c>
      <c r="O10" s="21">
        <v>2090598</v>
      </c>
      <c r="P10" s="21">
        <v>605077</v>
      </c>
      <c r="Q10" s="21">
        <v>870961</v>
      </c>
      <c r="R10" s="21">
        <v>3566636</v>
      </c>
      <c r="S10" s="21"/>
      <c r="T10" s="21"/>
      <c r="U10" s="21"/>
      <c r="V10" s="21"/>
      <c r="W10" s="21">
        <v>10456486</v>
      </c>
      <c r="X10" s="21">
        <v>7069175</v>
      </c>
      <c r="Y10" s="21">
        <v>3387311</v>
      </c>
      <c r="Z10" s="6">
        <v>47.92</v>
      </c>
      <c r="AA10" s="28">
        <v>9425576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1170000</v>
      </c>
      <c r="F12" s="21">
        <v>1170000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877500</v>
      </c>
      <c r="Y12" s="21">
        <v>-877500</v>
      </c>
      <c r="Z12" s="6">
        <v>-100</v>
      </c>
      <c r="AA12" s="28">
        <v>1170000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-25802876</v>
      </c>
      <c r="D15" s="16">
        <f>SUM(D16:D18)</f>
        <v>0</v>
      </c>
      <c r="E15" s="17">
        <f t="shared" si="2"/>
        <v>32982913</v>
      </c>
      <c r="F15" s="18">
        <f t="shared" si="2"/>
        <v>41292141</v>
      </c>
      <c r="G15" s="18">
        <f t="shared" si="2"/>
        <v>-347826</v>
      </c>
      <c r="H15" s="18">
        <f t="shared" si="2"/>
        <v>1001825</v>
      </c>
      <c r="I15" s="18">
        <f t="shared" si="2"/>
        <v>325800</v>
      </c>
      <c r="J15" s="18">
        <f t="shared" si="2"/>
        <v>979799</v>
      </c>
      <c r="K15" s="18">
        <f t="shared" si="2"/>
        <v>0</v>
      </c>
      <c r="L15" s="18">
        <f t="shared" si="2"/>
        <v>137679</v>
      </c>
      <c r="M15" s="18">
        <f t="shared" si="2"/>
        <v>945009</v>
      </c>
      <c r="N15" s="18">
        <f t="shared" si="2"/>
        <v>1082688</v>
      </c>
      <c r="O15" s="18">
        <f t="shared" si="2"/>
        <v>0</v>
      </c>
      <c r="P15" s="18">
        <f t="shared" si="2"/>
        <v>549214</v>
      </c>
      <c r="Q15" s="18">
        <f t="shared" si="2"/>
        <v>896500</v>
      </c>
      <c r="R15" s="18">
        <f t="shared" si="2"/>
        <v>1445714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3508201</v>
      </c>
      <c r="X15" s="18">
        <f t="shared" si="2"/>
        <v>30969102</v>
      </c>
      <c r="Y15" s="18">
        <f t="shared" si="2"/>
        <v>-27460901</v>
      </c>
      <c r="Z15" s="4">
        <f>+IF(X15&lt;&gt;0,+(Y15/X15)*100,0)</f>
        <v>-88.67193178542924</v>
      </c>
      <c r="AA15" s="30">
        <f>SUM(AA16:AA18)</f>
        <v>41292141</v>
      </c>
    </row>
    <row r="16" spans="1:27" ht="13.5">
      <c r="A16" s="5" t="s">
        <v>42</v>
      </c>
      <c r="B16" s="3"/>
      <c r="C16" s="19">
        <v>-15202727</v>
      </c>
      <c r="D16" s="19"/>
      <c r="E16" s="20">
        <v>6901208</v>
      </c>
      <c r="F16" s="21">
        <v>4051208</v>
      </c>
      <c r="G16" s="21"/>
      <c r="H16" s="21">
        <v>164926</v>
      </c>
      <c r="I16" s="21"/>
      <c r="J16" s="21">
        <v>164926</v>
      </c>
      <c r="K16" s="21"/>
      <c r="L16" s="21">
        <v>137679</v>
      </c>
      <c r="M16" s="21"/>
      <c r="N16" s="21">
        <v>137679</v>
      </c>
      <c r="O16" s="21"/>
      <c r="P16" s="21"/>
      <c r="Q16" s="21"/>
      <c r="R16" s="21"/>
      <c r="S16" s="21"/>
      <c r="T16" s="21"/>
      <c r="U16" s="21"/>
      <c r="V16" s="21"/>
      <c r="W16" s="21">
        <v>302605</v>
      </c>
      <c r="X16" s="21">
        <v>3038405</v>
      </c>
      <c r="Y16" s="21">
        <v>-2735800</v>
      </c>
      <c r="Z16" s="6">
        <v>-90.04</v>
      </c>
      <c r="AA16" s="28">
        <v>4051208</v>
      </c>
    </row>
    <row r="17" spans="1:27" ht="13.5">
      <c r="A17" s="5" t="s">
        <v>43</v>
      </c>
      <c r="B17" s="3"/>
      <c r="C17" s="19">
        <v>-10600149</v>
      </c>
      <c r="D17" s="19"/>
      <c r="E17" s="20">
        <v>26081705</v>
      </c>
      <c r="F17" s="21">
        <v>37240933</v>
      </c>
      <c r="G17" s="21">
        <v>-347826</v>
      </c>
      <c r="H17" s="21">
        <v>836899</v>
      </c>
      <c r="I17" s="21">
        <v>325800</v>
      </c>
      <c r="J17" s="21">
        <v>814873</v>
      </c>
      <c r="K17" s="21"/>
      <c r="L17" s="21"/>
      <c r="M17" s="21">
        <v>945009</v>
      </c>
      <c r="N17" s="21">
        <v>945009</v>
      </c>
      <c r="O17" s="21"/>
      <c r="P17" s="21">
        <v>549214</v>
      </c>
      <c r="Q17" s="21">
        <v>896500</v>
      </c>
      <c r="R17" s="21">
        <v>1445714</v>
      </c>
      <c r="S17" s="21"/>
      <c r="T17" s="21"/>
      <c r="U17" s="21"/>
      <c r="V17" s="21"/>
      <c r="W17" s="21">
        <v>3205596</v>
      </c>
      <c r="X17" s="21">
        <v>27930697</v>
      </c>
      <c r="Y17" s="21">
        <v>-24725101</v>
      </c>
      <c r="Z17" s="6">
        <v>-88.52</v>
      </c>
      <c r="AA17" s="28">
        <v>37240933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3277539</v>
      </c>
      <c r="D19" s="16">
        <f>SUM(D20:D23)</f>
        <v>0</v>
      </c>
      <c r="E19" s="17">
        <f t="shared" si="3"/>
        <v>1640735</v>
      </c>
      <c r="F19" s="18">
        <f t="shared" si="3"/>
        <v>2024592</v>
      </c>
      <c r="G19" s="18">
        <f t="shared" si="3"/>
        <v>0</v>
      </c>
      <c r="H19" s="18">
        <f t="shared" si="3"/>
        <v>115861</v>
      </c>
      <c r="I19" s="18">
        <f t="shared" si="3"/>
        <v>0</v>
      </c>
      <c r="J19" s="18">
        <f t="shared" si="3"/>
        <v>115861</v>
      </c>
      <c r="K19" s="18">
        <f t="shared" si="3"/>
        <v>25850</v>
      </c>
      <c r="L19" s="18">
        <f t="shared" si="3"/>
        <v>5652</v>
      </c>
      <c r="M19" s="18">
        <f t="shared" si="3"/>
        <v>465193</v>
      </c>
      <c r="N19" s="18">
        <f t="shared" si="3"/>
        <v>496695</v>
      </c>
      <c r="O19" s="18">
        <f t="shared" si="3"/>
        <v>0</v>
      </c>
      <c r="P19" s="18">
        <f t="shared" si="3"/>
        <v>0</v>
      </c>
      <c r="Q19" s="18">
        <f t="shared" si="3"/>
        <v>255675</v>
      </c>
      <c r="R19" s="18">
        <f t="shared" si="3"/>
        <v>255675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868231</v>
      </c>
      <c r="X19" s="18">
        <f t="shared" si="3"/>
        <v>1518447</v>
      </c>
      <c r="Y19" s="18">
        <f t="shared" si="3"/>
        <v>-650216</v>
      </c>
      <c r="Z19" s="4">
        <f>+IF(X19&lt;&gt;0,+(Y19/X19)*100,0)</f>
        <v>-42.82111920929739</v>
      </c>
      <c r="AA19" s="30">
        <f>SUM(AA20:AA23)</f>
        <v>2024592</v>
      </c>
    </row>
    <row r="20" spans="1:27" ht="13.5">
      <c r="A20" s="5" t="s">
        <v>46</v>
      </c>
      <c r="B20" s="3"/>
      <c r="C20" s="19">
        <v>482895</v>
      </c>
      <c r="D20" s="19"/>
      <c r="E20" s="20">
        <v>1145735</v>
      </c>
      <c r="F20" s="21">
        <v>1329592</v>
      </c>
      <c r="G20" s="21"/>
      <c r="H20" s="21">
        <v>115861</v>
      </c>
      <c r="I20" s="21"/>
      <c r="J20" s="21">
        <v>115861</v>
      </c>
      <c r="K20" s="21">
        <v>25850</v>
      </c>
      <c r="L20" s="21">
        <v>5652</v>
      </c>
      <c r="M20" s="21">
        <v>465193</v>
      </c>
      <c r="N20" s="21">
        <v>496695</v>
      </c>
      <c r="O20" s="21"/>
      <c r="P20" s="21"/>
      <c r="Q20" s="21">
        <v>255675</v>
      </c>
      <c r="R20" s="21">
        <v>255675</v>
      </c>
      <c r="S20" s="21"/>
      <c r="T20" s="21"/>
      <c r="U20" s="21"/>
      <c r="V20" s="21"/>
      <c r="W20" s="21">
        <v>868231</v>
      </c>
      <c r="X20" s="21">
        <v>997195</v>
      </c>
      <c r="Y20" s="21">
        <v>-128964</v>
      </c>
      <c r="Z20" s="6">
        <v>-12.93</v>
      </c>
      <c r="AA20" s="28">
        <v>1329592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>
        <v>2794644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495000</v>
      </c>
      <c r="F23" s="21">
        <v>695000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521252</v>
      </c>
      <c r="Y23" s="21">
        <v>-521252</v>
      </c>
      <c r="Z23" s="6">
        <v>-100</v>
      </c>
      <c r="AA23" s="28">
        <v>695000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-20731396</v>
      </c>
      <c r="D25" s="50">
        <f>+D5+D9+D15+D19+D24</f>
        <v>0</v>
      </c>
      <c r="E25" s="51">
        <f t="shared" si="4"/>
        <v>50641501</v>
      </c>
      <c r="F25" s="52">
        <f t="shared" si="4"/>
        <v>57202309</v>
      </c>
      <c r="G25" s="52">
        <f t="shared" si="4"/>
        <v>27539</v>
      </c>
      <c r="H25" s="52">
        <f t="shared" si="4"/>
        <v>1397663</v>
      </c>
      <c r="I25" s="52">
        <f t="shared" si="4"/>
        <v>4046510</v>
      </c>
      <c r="J25" s="52">
        <f t="shared" si="4"/>
        <v>5471712</v>
      </c>
      <c r="K25" s="52">
        <f t="shared" si="4"/>
        <v>976181</v>
      </c>
      <c r="L25" s="52">
        <f t="shared" si="4"/>
        <v>818900</v>
      </c>
      <c r="M25" s="52">
        <f t="shared" si="4"/>
        <v>3201177</v>
      </c>
      <c r="N25" s="52">
        <f t="shared" si="4"/>
        <v>4996258</v>
      </c>
      <c r="O25" s="52">
        <f t="shared" si="4"/>
        <v>2299354</v>
      </c>
      <c r="P25" s="52">
        <f t="shared" si="4"/>
        <v>1174921</v>
      </c>
      <c r="Q25" s="52">
        <f t="shared" si="4"/>
        <v>2043101</v>
      </c>
      <c r="R25" s="52">
        <f t="shared" si="4"/>
        <v>5517376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15985346</v>
      </c>
      <c r="X25" s="52">
        <f t="shared" si="4"/>
        <v>42901720</v>
      </c>
      <c r="Y25" s="52">
        <f t="shared" si="4"/>
        <v>-26916374</v>
      </c>
      <c r="Z25" s="53">
        <f>+IF(X25&lt;&gt;0,+(Y25/X25)*100,0)</f>
        <v>-62.7396151016789</v>
      </c>
      <c r="AA25" s="54">
        <f>+AA5+AA9+AA15+AA19+AA24</f>
        <v>57202309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-10427151</v>
      </c>
      <c r="D28" s="19"/>
      <c r="E28" s="20">
        <v>33969001</v>
      </c>
      <c r="F28" s="21">
        <v>39972050</v>
      </c>
      <c r="G28" s="21">
        <v>-347826</v>
      </c>
      <c r="H28" s="21">
        <v>1117686</v>
      </c>
      <c r="I28" s="21">
        <v>325800</v>
      </c>
      <c r="J28" s="21">
        <v>1095660</v>
      </c>
      <c r="K28" s="21"/>
      <c r="L28" s="21">
        <v>437261</v>
      </c>
      <c r="M28" s="21">
        <v>1410202</v>
      </c>
      <c r="N28" s="21">
        <v>1847463</v>
      </c>
      <c r="O28" s="21"/>
      <c r="P28" s="21">
        <v>694995</v>
      </c>
      <c r="Q28" s="21">
        <v>1152175</v>
      </c>
      <c r="R28" s="21">
        <v>1847170</v>
      </c>
      <c r="S28" s="21"/>
      <c r="T28" s="21"/>
      <c r="U28" s="21"/>
      <c r="V28" s="21"/>
      <c r="W28" s="21">
        <v>4790293</v>
      </c>
      <c r="X28" s="21">
        <v>29979035</v>
      </c>
      <c r="Y28" s="21">
        <v>-25188742</v>
      </c>
      <c r="Z28" s="6">
        <v>-84.02</v>
      </c>
      <c r="AA28" s="19">
        <v>39972050</v>
      </c>
    </row>
    <row r="29" spans="1:27" ht="13.5">
      <c r="A29" s="56" t="s">
        <v>55</v>
      </c>
      <c r="B29" s="3"/>
      <c r="C29" s="19"/>
      <c r="D29" s="19"/>
      <c r="E29" s="20">
        <v>570500</v>
      </c>
      <c r="F29" s="21">
        <v>550000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412498</v>
      </c>
      <c r="Y29" s="21">
        <v>-412498</v>
      </c>
      <c r="Z29" s="6">
        <v>-100</v>
      </c>
      <c r="AA29" s="28">
        <v>550000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-10427151</v>
      </c>
      <c r="D32" s="25">
        <f>SUM(D28:D31)</f>
        <v>0</v>
      </c>
      <c r="E32" s="26">
        <f t="shared" si="5"/>
        <v>34539501</v>
      </c>
      <c r="F32" s="27">
        <f t="shared" si="5"/>
        <v>40522050</v>
      </c>
      <c r="G32" s="27">
        <f t="shared" si="5"/>
        <v>-347826</v>
      </c>
      <c r="H32" s="27">
        <f t="shared" si="5"/>
        <v>1117686</v>
      </c>
      <c r="I32" s="27">
        <f t="shared" si="5"/>
        <v>325800</v>
      </c>
      <c r="J32" s="27">
        <f t="shared" si="5"/>
        <v>1095660</v>
      </c>
      <c r="K32" s="27">
        <f t="shared" si="5"/>
        <v>0</v>
      </c>
      <c r="L32" s="27">
        <f t="shared" si="5"/>
        <v>437261</v>
      </c>
      <c r="M32" s="27">
        <f t="shared" si="5"/>
        <v>1410202</v>
      </c>
      <c r="N32" s="27">
        <f t="shared" si="5"/>
        <v>1847463</v>
      </c>
      <c r="O32" s="27">
        <f t="shared" si="5"/>
        <v>0</v>
      </c>
      <c r="P32" s="27">
        <f t="shared" si="5"/>
        <v>694995</v>
      </c>
      <c r="Q32" s="27">
        <f t="shared" si="5"/>
        <v>1152175</v>
      </c>
      <c r="R32" s="27">
        <f t="shared" si="5"/>
        <v>1847170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4790293</v>
      </c>
      <c r="X32" s="27">
        <f t="shared" si="5"/>
        <v>30391533</v>
      </c>
      <c r="Y32" s="27">
        <f t="shared" si="5"/>
        <v>-25601240</v>
      </c>
      <c r="Z32" s="13">
        <f>+IF(X32&lt;&gt;0,+(Y32/X32)*100,0)</f>
        <v>-84.23806722747418</v>
      </c>
      <c r="AA32" s="31">
        <f>SUM(AA28:AA31)</f>
        <v>40522050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>
        <v>-1557952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-10730052</v>
      </c>
      <c r="D35" s="19"/>
      <c r="E35" s="20">
        <v>1440000</v>
      </c>
      <c r="F35" s="21">
        <v>840000</v>
      </c>
      <c r="G35" s="21"/>
      <c r="H35" s="21">
        <v>24648</v>
      </c>
      <c r="I35" s="21">
        <v>2179740</v>
      </c>
      <c r="J35" s="21">
        <v>2204388</v>
      </c>
      <c r="K35" s="21"/>
      <c r="L35" s="21"/>
      <c r="M35" s="21"/>
      <c r="N35" s="21"/>
      <c r="O35" s="21">
        <v>92563</v>
      </c>
      <c r="P35" s="21"/>
      <c r="Q35" s="21"/>
      <c r="R35" s="21">
        <v>92563</v>
      </c>
      <c r="S35" s="21"/>
      <c r="T35" s="21"/>
      <c r="U35" s="21"/>
      <c r="V35" s="21"/>
      <c r="W35" s="21">
        <v>2296951</v>
      </c>
      <c r="X35" s="21">
        <v>630000</v>
      </c>
      <c r="Y35" s="21">
        <v>1666951</v>
      </c>
      <c r="Z35" s="6">
        <v>264.6</v>
      </c>
      <c r="AA35" s="28">
        <v>840000</v>
      </c>
    </row>
    <row r="36" spans="1:27" ht="13.5">
      <c r="A36" s="60" t="s">
        <v>62</v>
      </c>
      <c r="B36" s="10"/>
      <c r="C36" s="61">
        <f aca="true" t="shared" si="6" ref="C36:Y36">SUM(C32:C35)</f>
        <v>-22715155</v>
      </c>
      <c r="D36" s="61">
        <f>SUM(D32:D35)</f>
        <v>0</v>
      </c>
      <c r="E36" s="62">
        <f t="shared" si="6"/>
        <v>35979501</v>
      </c>
      <c r="F36" s="63">
        <f t="shared" si="6"/>
        <v>41362050</v>
      </c>
      <c r="G36" s="63">
        <f t="shared" si="6"/>
        <v>-347826</v>
      </c>
      <c r="H36" s="63">
        <f t="shared" si="6"/>
        <v>1142334</v>
      </c>
      <c r="I36" s="63">
        <f t="shared" si="6"/>
        <v>2505540</v>
      </c>
      <c r="J36" s="63">
        <f t="shared" si="6"/>
        <v>3300048</v>
      </c>
      <c r="K36" s="63">
        <f t="shared" si="6"/>
        <v>0</v>
      </c>
      <c r="L36" s="63">
        <f t="shared" si="6"/>
        <v>437261</v>
      </c>
      <c r="M36" s="63">
        <f t="shared" si="6"/>
        <v>1410202</v>
      </c>
      <c r="N36" s="63">
        <f t="shared" si="6"/>
        <v>1847463</v>
      </c>
      <c r="O36" s="63">
        <f t="shared" si="6"/>
        <v>92563</v>
      </c>
      <c r="P36" s="63">
        <f t="shared" si="6"/>
        <v>694995</v>
      </c>
      <c r="Q36" s="63">
        <f t="shared" si="6"/>
        <v>1152175</v>
      </c>
      <c r="R36" s="63">
        <f t="shared" si="6"/>
        <v>1939733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7087244</v>
      </c>
      <c r="X36" s="63">
        <f t="shared" si="6"/>
        <v>31021533</v>
      </c>
      <c r="Y36" s="63">
        <f t="shared" si="6"/>
        <v>-23934289</v>
      </c>
      <c r="Z36" s="64">
        <f>+IF(X36&lt;&gt;0,+(Y36/X36)*100,0)</f>
        <v>-77.15379185161481</v>
      </c>
      <c r="AA36" s="65">
        <f>SUM(AA32:AA35)</f>
        <v>41362050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107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92937271</v>
      </c>
      <c r="D5" s="16">
        <f>SUM(D6:D8)</f>
        <v>0</v>
      </c>
      <c r="E5" s="17">
        <f t="shared" si="0"/>
        <v>23760000</v>
      </c>
      <c r="F5" s="18">
        <f t="shared" si="0"/>
        <v>26940000</v>
      </c>
      <c r="G5" s="18">
        <f t="shared" si="0"/>
        <v>566510</v>
      </c>
      <c r="H5" s="18">
        <f t="shared" si="0"/>
        <v>0</v>
      </c>
      <c r="I5" s="18">
        <f t="shared" si="0"/>
        <v>338160</v>
      </c>
      <c r="J5" s="18">
        <f t="shared" si="0"/>
        <v>904670</v>
      </c>
      <c r="K5" s="18">
        <f t="shared" si="0"/>
        <v>349274</v>
      </c>
      <c r="L5" s="18">
        <f t="shared" si="0"/>
        <v>121906</v>
      </c>
      <c r="M5" s="18">
        <f t="shared" si="0"/>
        <v>958596</v>
      </c>
      <c r="N5" s="18">
        <f t="shared" si="0"/>
        <v>1429776</v>
      </c>
      <c r="O5" s="18">
        <f t="shared" si="0"/>
        <v>-53942</v>
      </c>
      <c r="P5" s="18">
        <f t="shared" si="0"/>
        <v>261457</v>
      </c>
      <c r="Q5" s="18">
        <f t="shared" si="0"/>
        <v>43357</v>
      </c>
      <c r="R5" s="18">
        <f t="shared" si="0"/>
        <v>250872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2585318</v>
      </c>
      <c r="X5" s="18">
        <f t="shared" si="0"/>
        <v>23760000</v>
      </c>
      <c r="Y5" s="18">
        <f t="shared" si="0"/>
        <v>-21174682</v>
      </c>
      <c r="Z5" s="4">
        <f>+IF(X5&lt;&gt;0,+(Y5/X5)*100,0)</f>
        <v>-89.11903198653198</v>
      </c>
      <c r="AA5" s="16">
        <f>SUM(AA6:AA8)</f>
        <v>26940000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92937271</v>
      </c>
      <c r="D7" s="22"/>
      <c r="E7" s="23">
        <v>23760000</v>
      </c>
      <c r="F7" s="24">
        <v>26940000</v>
      </c>
      <c r="G7" s="24">
        <v>566510</v>
      </c>
      <c r="H7" s="24"/>
      <c r="I7" s="24">
        <v>338160</v>
      </c>
      <c r="J7" s="24">
        <v>904670</v>
      </c>
      <c r="K7" s="24">
        <v>349274</v>
      </c>
      <c r="L7" s="24">
        <v>121906</v>
      </c>
      <c r="M7" s="24">
        <v>958596</v>
      </c>
      <c r="N7" s="24">
        <v>1429776</v>
      </c>
      <c r="O7" s="24">
        <v>-53942</v>
      </c>
      <c r="P7" s="24">
        <v>261457</v>
      </c>
      <c r="Q7" s="24">
        <v>43357</v>
      </c>
      <c r="R7" s="24">
        <v>250872</v>
      </c>
      <c r="S7" s="24"/>
      <c r="T7" s="24"/>
      <c r="U7" s="24"/>
      <c r="V7" s="24"/>
      <c r="W7" s="24">
        <v>2585318</v>
      </c>
      <c r="X7" s="24">
        <v>23760000</v>
      </c>
      <c r="Y7" s="24">
        <v>-21174682</v>
      </c>
      <c r="Z7" s="7">
        <v>-89.12</v>
      </c>
      <c r="AA7" s="29">
        <v>26940000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68093176</v>
      </c>
      <c r="F9" s="18">
        <f t="shared" si="1"/>
        <v>39663209</v>
      </c>
      <c r="G9" s="18">
        <f t="shared" si="1"/>
        <v>0</v>
      </c>
      <c r="H9" s="18">
        <f t="shared" si="1"/>
        <v>0</v>
      </c>
      <c r="I9" s="18">
        <f t="shared" si="1"/>
        <v>1595033</v>
      </c>
      <c r="J9" s="18">
        <f t="shared" si="1"/>
        <v>1595033</v>
      </c>
      <c r="K9" s="18">
        <f t="shared" si="1"/>
        <v>2476039</v>
      </c>
      <c r="L9" s="18">
        <f t="shared" si="1"/>
        <v>1619364</v>
      </c>
      <c r="M9" s="18">
        <f t="shared" si="1"/>
        <v>3049371</v>
      </c>
      <c r="N9" s="18">
        <f t="shared" si="1"/>
        <v>7144774</v>
      </c>
      <c r="O9" s="18">
        <f t="shared" si="1"/>
        <v>-16302</v>
      </c>
      <c r="P9" s="18">
        <f t="shared" si="1"/>
        <v>847450</v>
      </c>
      <c r="Q9" s="18">
        <f t="shared" si="1"/>
        <v>2614926</v>
      </c>
      <c r="R9" s="18">
        <f t="shared" si="1"/>
        <v>3446074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12185881</v>
      </c>
      <c r="X9" s="18">
        <f t="shared" si="1"/>
        <v>60672970</v>
      </c>
      <c r="Y9" s="18">
        <f t="shared" si="1"/>
        <v>-48487089</v>
      </c>
      <c r="Z9" s="4">
        <f>+IF(X9&lt;&gt;0,+(Y9/X9)*100,0)</f>
        <v>-79.91546977179459</v>
      </c>
      <c r="AA9" s="30">
        <f>SUM(AA10:AA14)</f>
        <v>39663209</v>
      </c>
    </row>
    <row r="10" spans="1:27" ht="13.5">
      <c r="A10" s="5" t="s">
        <v>36</v>
      </c>
      <c r="B10" s="3"/>
      <c r="C10" s="19"/>
      <c r="D10" s="19"/>
      <c r="E10" s="20">
        <v>31621665</v>
      </c>
      <c r="F10" s="21">
        <v>9746765</v>
      </c>
      <c r="G10" s="21"/>
      <c r="H10" s="21"/>
      <c r="I10" s="21">
        <v>199418</v>
      </c>
      <c r="J10" s="21">
        <v>199418</v>
      </c>
      <c r="K10" s="21">
        <v>490178</v>
      </c>
      <c r="L10" s="21">
        <v>239828</v>
      </c>
      <c r="M10" s="21">
        <v>682911</v>
      </c>
      <c r="N10" s="21">
        <v>1412917</v>
      </c>
      <c r="O10" s="21">
        <v>13437</v>
      </c>
      <c r="P10" s="21">
        <v>206389</v>
      </c>
      <c r="Q10" s="21">
        <v>865551</v>
      </c>
      <c r="R10" s="21">
        <v>1085377</v>
      </c>
      <c r="S10" s="21"/>
      <c r="T10" s="21"/>
      <c r="U10" s="21"/>
      <c r="V10" s="21"/>
      <c r="W10" s="21">
        <v>2697712</v>
      </c>
      <c r="X10" s="21">
        <v>25571665</v>
      </c>
      <c r="Y10" s="21">
        <v>-22873953</v>
      </c>
      <c r="Z10" s="6">
        <v>-89.45</v>
      </c>
      <c r="AA10" s="28">
        <v>9746765</v>
      </c>
    </row>
    <row r="11" spans="1:27" ht="13.5">
      <c r="A11" s="5" t="s">
        <v>37</v>
      </c>
      <c r="B11" s="3"/>
      <c r="C11" s="19"/>
      <c r="D11" s="19"/>
      <c r="E11" s="20">
        <v>28801511</v>
      </c>
      <c r="F11" s="21">
        <v>23406444</v>
      </c>
      <c r="G11" s="21"/>
      <c r="H11" s="21"/>
      <c r="I11" s="21">
        <v>1290047</v>
      </c>
      <c r="J11" s="21">
        <v>1290047</v>
      </c>
      <c r="K11" s="21">
        <v>1950316</v>
      </c>
      <c r="L11" s="21">
        <v>1226706</v>
      </c>
      <c r="M11" s="21">
        <v>1123405</v>
      </c>
      <c r="N11" s="21">
        <v>4300427</v>
      </c>
      <c r="O11" s="21"/>
      <c r="P11" s="21">
        <v>534572</v>
      </c>
      <c r="Q11" s="21">
        <v>1739535</v>
      </c>
      <c r="R11" s="21">
        <v>2274107</v>
      </c>
      <c r="S11" s="21"/>
      <c r="T11" s="21"/>
      <c r="U11" s="21"/>
      <c r="V11" s="21"/>
      <c r="W11" s="21">
        <v>7864581</v>
      </c>
      <c r="X11" s="21">
        <v>27431305</v>
      </c>
      <c r="Y11" s="21">
        <v>-19566724</v>
      </c>
      <c r="Z11" s="6">
        <v>-71.33</v>
      </c>
      <c r="AA11" s="28">
        <v>23406444</v>
      </c>
    </row>
    <row r="12" spans="1:27" ht="13.5">
      <c r="A12" s="5" t="s">
        <v>38</v>
      </c>
      <c r="B12" s="3"/>
      <c r="C12" s="19"/>
      <c r="D12" s="19"/>
      <c r="E12" s="20">
        <v>3610000</v>
      </c>
      <c r="F12" s="21">
        <v>4550000</v>
      </c>
      <c r="G12" s="21"/>
      <c r="H12" s="21"/>
      <c r="I12" s="21">
        <v>50518</v>
      </c>
      <c r="J12" s="21">
        <v>50518</v>
      </c>
      <c r="K12" s="21">
        <v>-1672</v>
      </c>
      <c r="L12" s="21">
        <v>46395</v>
      </c>
      <c r="M12" s="21">
        <v>1346330</v>
      </c>
      <c r="N12" s="21">
        <v>1391053</v>
      </c>
      <c r="O12" s="21">
        <v>-59188</v>
      </c>
      <c r="P12" s="21">
        <v>137324</v>
      </c>
      <c r="Q12" s="21">
        <v>11751</v>
      </c>
      <c r="R12" s="21">
        <v>89887</v>
      </c>
      <c r="S12" s="21"/>
      <c r="T12" s="21"/>
      <c r="U12" s="21"/>
      <c r="V12" s="21"/>
      <c r="W12" s="21">
        <v>1531458</v>
      </c>
      <c r="X12" s="21">
        <v>3610000</v>
      </c>
      <c r="Y12" s="21">
        <v>-2078542</v>
      </c>
      <c r="Z12" s="6">
        <v>-57.58</v>
      </c>
      <c r="AA12" s="28">
        <v>4550000</v>
      </c>
    </row>
    <row r="13" spans="1:27" ht="13.5">
      <c r="A13" s="5" t="s">
        <v>39</v>
      </c>
      <c r="B13" s="3"/>
      <c r="C13" s="19"/>
      <c r="D13" s="19"/>
      <c r="E13" s="20">
        <v>4060000</v>
      </c>
      <c r="F13" s="21">
        <v>1960000</v>
      </c>
      <c r="G13" s="21"/>
      <c r="H13" s="21"/>
      <c r="I13" s="21">
        <v>55050</v>
      </c>
      <c r="J13" s="21">
        <v>55050</v>
      </c>
      <c r="K13" s="21">
        <v>37217</v>
      </c>
      <c r="L13" s="21">
        <v>106435</v>
      </c>
      <c r="M13" s="21">
        <v>-103275</v>
      </c>
      <c r="N13" s="21">
        <v>40377</v>
      </c>
      <c r="O13" s="21">
        <v>29449</v>
      </c>
      <c r="P13" s="21">
        <v>-30835</v>
      </c>
      <c r="Q13" s="21">
        <v>-1911</v>
      </c>
      <c r="R13" s="21">
        <v>-3297</v>
      </c>
      <c r="S13" s="21"/>
      <c r="T13" s="21"/>
      <c r="U13" s="21"/>
      <c r="V13" s="21"/>
      <c r="W13" s="21">
        <v>92130</v>
      </c>
      <c r="X13" s="21">
        <v>4060000</v>
      </c>
      <c r="Y13" s="21">
        <v>-3967870</v>
      </c>
      <c r="Z13" s="6">
        <v>-97.73</v>
      </c>
      <c r="AA13" s="28">
        <v>1960000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144224514</v>
      </c>
      <c r="F15" s="18">
        <f t="shared" si="2"/>
        <v>131293009</v>
      </c>
      <c r="G15" s="18">
        <f t="shared" si="2"/>
        <v>0</v>
      </c>
      <c r="H15" s="18">
        <f t="shared" si="2"/>
        <v>4949542</v>
      </c>
      <c r="I15" s="18">
        <f t="shared" si="2"/>
        <v>6909000</v>
      </c>
      <c r="J15" s="18">
        <f t="shared" si="2"/>
        <v>11858542</v>
      </c>
      <c r="K15" s="18">
        <f t="shared" si="2"/>
        <v>4983513</v>
      </c>
      <c r="L15" s="18">
        <f t="shared" si="2"/>
        <v>2377057</v>
      </c>
      <c r="M15" s="18">
        <f t="shared" si="2"/>
        <v>20802389</v>
      </c>
      <c r="N15" s="18">
        <f t="shared" si="2"/>
        <v>28162959</v>
      </c>
      <c r="O15" s="18">
        <f t="shared" si="2"/>
        <v>4603012</v>
      </c>
      <c r="P15" s="18">
        <f t="shared" si="2"/>
        <v>6461217</v>
      </c>
      <c r="Q15" s="18">
        <f t="shared" si="2"/>
        <v>15696094</v>
      </c>
      <c r="R15" s="18">
        <f t="shared" si="2"/>
        <v>26760323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66781824</v>
      </c>
      <c r="X15" s="18">
        <f t="shared" si="2"/>
        <v>138524514</v>
      </c>
      <c r="Y15" s="18">
        <f t="shared" si="2"/>
        <v>-71742690</v>
      </c>
      <c r="Z15" s="4">
        <f>+IF(X15&lt;&gt;0,+(Y15/X15)*100,0)</f>
        <v>-51.79060942238715</v>
      </c>
      <c r="AA15" s="30">
        <f>SUM(AA16:AA18)</f>
        <v>131293009</v>
      </c>
    </row>
    <row r="16" spans="1:27" ht="13.5">
      <c r="A16" s="5" t="s">
        <v>42</v>
      </c>
      <c r="B16" s="3"/>
      <c r="C16" s="19"/>
      <c r="D16" s="19"/>
      <c r="E16" s="20">
        <v>710000</v>
      </c>
      <c r="F16" s="21">
        <v>930000</v>
      </c>
      <c r="G16" s="21"/>
      <c r="H16" s="21"/>
      <c r="I16" s="21"/>
      <c r="J16" s="21"/>
      <c r="K16" s="21"/>
      <c r="L16" s="21">
        <v>31750</v>
      </c>
      <c r="M16" s="21">
        <v>2566</v>
      </c>
      <c r="N16" s="21">
        <v>34316</v>
      </c>
      <c r="O16" s="21">
        <v>109065</v>
      </c>
      <c r="P16" s="21">
        <v>-1275</v>
      </c>
      <c r="Q16" s="21"/>
      <c r="R16" s="21">
        <v>107790</v>
      </c>
      <c r="S16" s="21"/>
      <c r="T16" s="21"/>
      <c r="U16" s="21"/>
      <c r="V16" s="21"/>
      <c r="W16" s="21">
        <v>142106</v>
      </c>
      <c r="X16" s="21">
        <v>710000</v>
      </c>
      <c r="Y16" s="21">
        <v>-567894</v>
      </c>
      <c r="Z16" s="6">
        <v>-79.99</v>
      </c>
      <c r="AA16" s="28">
        <v>930000</v>
      </c>
    </row>
    <row r="17" spans="1:27" ht="13.5">
      <c r="A17" s="5" t="s">
        <v>43</v>
      </c>
      <c r="B17" s="3"/>
      <c r="C17" s="19"/>
      <c r="D17" s="19"/>
      <c r="E17" s="20">
        <v>143514514</v>
      </c>
      <c r="F17" s="21">
        <v>130363009</v>
      </c>
      <c r="G17" s="21"/>
      <c r="H17" s="21">
        <v>4949542</v>
      </c>
      <c r="I17" s="21">
        <v>6909000</v>
      </c>
      <c r="J17" s="21">
        <v>11858542</v>
      </c>
      <c r="K17" s="21">
        <v>4983513</v>
      </c>
      <c r="L17" s="21">
        <v>2345307</v>
      </c>
      <c r="M17" s="21">
        <v>20799823</v>
      </c>
      <c r="N17" s="21">
        <v>28128643</v>
      </c>
      <c r="O17" s="21">
        <v>4493947</v>
      </c>
      <c r="P17" s="21">
        <v>6462492</v>
      </c>
      <c r="Q17" s="21">
        <v>15696094</v>
      </c>
      <c r="R17" s="21">
        <v>26652533</v>
      </c>
      <c r="S17" s="21"/>
      <c r="T17" s="21"/>
      <c r="U17" s="21"/>
      <c r="V17" s="21"/>
      <c r="W17" s="21">
        <v>66639718</v>
      </c>
      <c r="X17" s="21">
        <v>137814514</v>
      </c>
      <c r="Y17" s="21">
        <v>-71174796</v>
      </c>
      <c r="Z17" s="6">
        <v>-51.65</v>
      </c>
      <c r="AA17" s="28">
        <v>130363009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80207117</v>
      </c>
      <c r="F19" s="18">
        <f t="shared" si="3"/>
        <v>59012069</v>
      </c>
      <c r="G19" s="18">
        <f t="shared" si="3"/>
        <v>0</v>
      </c>
      <c r="H19" s="18">
        <f t="shared" si="3"/>
        <v>830963</v>
      </c>
      <c r="I19" s="18">
        <f t="shared" si="3"/>
        <v>2764914</v>
      </c>
      <c r="J19" s="18">
        <f t="shared" si="3"/>
        <v>3595877</v>
      </c>
      <c r="K19" s="18">
        <f t="shared" si="3"/>
        <v>5242053</v>
      </c>
      <c r="L19" s="18">
        <f t="shared" si="3"/>
        <v>1762528</v>
      </c>
      <c r="M19" s="18">
        <f t="shared" si="3"/>
        <v>3840116</v>
      </c>
      <c r="N19" s="18">
        <f t="shared" si="3"/>
        <v>10844697</v>
      </c>
      <c r="O19" s="18">
        <f t="shared" si="3"/>
        <v>2940</v>
      </c>
      <c r="P19" s="18">
        <f t="shared" si="3"/>
        <v>711521</v>
      </c>
      <c r="Q19" s="18">
        <f t="shared" si="3"/>
        <v>2248707</v>
      </c>
      <c r="R19" s="18">
        <f t="shared" si="3"/>
        <v>2963168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17403742</v>
      </c>
      <c r="X19" s="18">
        <f t="shared" si="3"/>
        <v>72397117</v>
      </c>
      <c r="Y19" s="18">
        <f t="shared" si="3"/>
        <v>-54993375</v>
      </c>
      <c r="Z19" s="4">
        <f>+IF(X19&lt;&gt;0,+(Y19/X19)*100,0)</f>
        <v>-75.96072506588902</v>
      </c>
      <c r="AA19" s="30">
        <f>SUM(AA20:AA23)</f>
        <v>59012069</v>
      </c>
    </row>
    <row r="20" spans="1:27" ht="13.5">
      <c r="A20" s="5" t="s">
        <v>46</v>
      </c>
      <c r="B20" s="3"/>
      <c r="C20" s="19"/>
      <c r="D20" s="19"/>
      <c r="E20" s="20">
        <v>70177117</v>
      </c>
      <c r="F20" s="21">
        <v>44382069</v>
      </c>
      <c r="G20" s="21"/>
      <c r="H20" s="21">
        <v>631463</v>
      </c>
      <c r="I20" s="21">
        <v>1957226</v>
      </c>
      <c r="J20" s="21">
        <v>2588689</v>
      </c>
      <c r="K20" s="21">
        <v>5242053</v>
      </c>
      <c r="L20" s="21">
        <v>1048651</v>
      </c>
      <c r="M20" s="21">
        <v>3348631</v>
      </c>
      <c r="N20" s="21">
        <v>9639335</v>
      </c>
      <c r="O20" s="21">
        <v>2940</v>
      </c>
      <c r="P20" s="21">
        <v>711521</v>
      </c>
      <c r="Q20" s="21">
        <v>228036</v>
      </c>
      <c r="R20" s="21">
        <v>942497</v>
      </c>
      <c r="S20" s="21"/>
      <c r="T20" s="21"/>
      <c r="U20" s="21"/>
      <c r="V20" s="21"/>
      <c r="W20" s="21">
        <v>13170521</v>
      </c>
      <c r="X20" s="21">
        <v>63177117</v>
      </c>
      <c r="Y20" s="21">
        <v>-50006596</v>
      </c>
      <c r="Z20" s="6">
        <v>-79.15</v>
      </c>
      <c r="AA20" s="28">
        <v>44382069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10030000</v>
      </c>
      <c r="F23" s="21">
        <v>14630000</v>
      </c>
      <c r="G23" s="21"/>
      <c r="H23" s="21">
        <v>199500</v>
      </c>
      <c r="I23" s="21">
        <v>807688</v>
      </c>
      <c r="J23" s="21">
        <v>1007188</v>
      </c>
      <c r="K23" s="21"/>
      <c r="L23" s="21">
        <v>713877</v>
      </c>
      <c r="M23" s="21">
        <v>491485</v>
      </c>
      <c r="N23" s="21">
        <v>1205362</v>
      </c>
      <c r="O23" s="21"/>
      <c r="P23" s="21"/>
      <c r="Q23" s="21">
        <v>2020671</v>
      </c>
      <c r="R23" s="21">
        <v>2020671</v>
      </c>
      <c r="S23" s="21"/>
      <c r="T23" s="21"/>
      <c r="U23" s="21"/>
      <c r="V23" s="21"/>
      <c r="W23" s="21">
        <v>4233221</v>
      </c>
      <c r="X23" s="21">
        <v>9220000</v>
      </c>
      <c r="Y23" s="21">
        <v>-4986779</v>
      </c>
      <c r="Z23" s="6">
        <v>-54.09</v>
      </c>
      <c r="AA23" s="28">
        <v>14630000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92937271</v>
      </c>
      <c r="D25" s="50">
        <f>+D5+D9+D15+D19+D24</f>
        <v>0</v>
      </c>
      <c r="E25" s="51">
        <f t="shared" si="4"/>
        <v>316284807</v>
      </c>
      <c r="F25" s="52">
        <f t="shared" si="4"/>
        <v>256908287</v>
      </c>
      <c r="G25" s="52">
        <f t="shared" si="4"/>
        <v>566510</v>
      </c>
      <c r="H25" s="52">
        <f t="shared" si="4"/>
        <v>5780505</v>
      </c>
      <c r="I25" s="52">
        <f t="shared" si="4"/>
        <v>11607107</v>
      </c>
      <c r="J25" s="52">
        <f t="shared" si="4"/>
        <v>17954122</v>
      </c>
      <c r="K25" s="52">
        <f t="shared" si="4"/>
        <v>13050879</v>
      </c>
      <c r="L25" s="52">
        <f t="shared" si="4"/>
        <v>5880855</v>
      </c>
      <c r="M25" s="52">
        <f t="shared" si="4"/>
        <v>28650472</v>
      </c>
      <c r="N25" s="52">
        <f t="shared" si="4"/>
        <v>47582206</v>
      </c>
      <c r="O25" s="52">
        <f t="shared" si="4"/>
        <v>4535708</v>
      </c>
      <c r="P25" s="52">
        <f t="shared" si="4"/>
        <v>8281645</v>
      </c>
      <c r="Q25" s="52">
        <f t="shared" si="4"/>
        <v>20603084</v>
      </c>
      <c r="R25" s="52">
        <f t="shared" si="4"/>
        <v>33420437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98956765</v>
      </c>
      <c r="X25" s="52">
        <f t="shared" si="4"/>
        <v>295354601</v>
      </c>
      <c r="Y25" s="52">
        <f t="shared" si="4"/>
        <v>-196397836</v>
      </c>
      <c r="Z25" s="53">
        <f>+IF(X25&lt;&gt;0,+(Y25/X25)*100,0)</f>
        <v>-66.49560742749358</v>
      </c>
      <c r="AA25" s="54">
        <f>+AA5+AA9+AA15+AA19+AA24</f>
        <v>256908287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65771692</v>
      </c>
      <c r="F28" s="21">
        <v>61547017</v>
      </c>
      <c r="G28" s="21"/>
      <c r="H28" s="21">
        <v>4373513</v>
      </c>
      <c r="I28" s="21">
        <v>4806740</v>
      </c>
      <c r="J28" s="21">
        <v>9180253</v>
      </c>
      <c r="K28" s="21">
        <v>6566643</v>
      </c>
      <c r="L28" s="21">
        <v>1900032</v>
      </c>
      <c r="M28" s="21">
        <v>2577317</v>
      </c>
      <c r="N28" s="21">
        <v>11043992</v>
      </c>
      <c r="O28" s="21">
        <v>275255</v>
      </c>
      <c r="P28" s="21">
        <v>1939809</v>
      </c>
      <c r="Q28" s="21">
        <v>8339099</v>
      </c>
      <c r="R28" s="21">
        <v>10554163</v>
      </c>
      <c r="S28" s="21"/>
      <c r="T28" s="21"/>
      <c r="U28" s="21"/>
      <c r="V28" s="21"/>
      <c r="W28" s="21">
        <v>30778408</v>
      </c>
      <c r="X28" s="21">
        <v>59242447</v>
      </c>
      <c r="Y28" s="21">
        <v>-28464039</v>
      </c>
      <c r="Z28" s="6">
        <v>-48.05</v>
      </c>
      <c r="AA28" s="19">
        <v>61547017</v>
      </c>
    </row>
    <row r="29" spans="1:27" ht="13.5">
      <c r="A29" s="56" t="s">
        <v>55</v>
      </c>
      <c r="B29" s="3"/>
      <c r="C29" s="19"/>
      <c r="D29" s="19"/>
      <c r="E29" s="20">
        <v>3060000</v>
      </c>
      <c r="F29" s="21">
        <v>9870338</v>
      </c>
      <c r="G29" s="21"/>
      <c r="H29" s="21"/>
      <c r="I29" s="21"/>
      <c r="J29" s="21"/>
      <c r="K29" s="21">
        <v>37217</v>
      </c>
      <c r="L29" s="21">
        <v>-765</v>
      </c>
      <c r="M29" s="21"/>
      <c r="N29" s="21">
        <v>36452</v>
      </c>
      <c r="O29" s="21"/>
      <c r="P29" s="21">
        <v>142267</v>
      </c>
      <c r="Q29" s="21">
        <v>5495423</v>
      </c>
      <c r="R29" s="21">
        <v>5637690</v>
      </c>
      <c r="S29" s="21"/>
      <c r="T29" s="21"/>
      <c r="U29" s="21"/>
      <c r="V29" s="21"/>
      <c r="W29" s="21">
        <v>5674142</v>
      </c>
      <c r="X29" s="21">
        <v>2560000</v>
      </c>
      <c r="Y29" s="21">
        <v>3114142</v>
      </c>
      <c r="Z29" s="6">
        <v>121.65</v>
      </c>
      <c r="AA29" s="28">
        <v>9870338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>
        <v>11777179</v>
      </c>
      <c r="F31" s="21">
        <v>3577179</v>
      </c>
      <c r="G31" s="21"/>
      <c r="H31" s="21">
        <v>65786</v>
      </c>
      <c r="I31" s="21"/>
      <c r="J31" s="21">
        <v>65786</v>
      </c>
      <c r="K31" s="21"/>
      <c r="L31" s="21"/>
      <c r="M31" s="21"/>
      <c r="N31" s="21"/>
      <c r="O31" s="21"/>
      <c r="P31" s="21">
        <v>196250</v>
      </c>
      <c r="Q31" s="21"/>
      <c r="R31" s="21">
        <v>196250</v>
      </c>
      <c r="S31" s="21"/>
      <c r="T31" s="21"/>
      <c r="U31" s="21"/>
      <c r="V31" s="21"/>
      <c r="W31" s="21">
        <v>262036</v>
      </c>
      <c r="X31" s="21">
        <v>10606973</v>
      </c>
      <c r="Y31" s="21">
        <v>-10344937</v>
      </c>
      <c r="Z31" s="6">
        <v>-97.53</v>
      </c>
      <c r="AA31" s="28">
        <v>3577179</v>
      </c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80608871</v>
      </c>
      <c r="F32" s="27">
        <f t="shared" si="5"/>
        <v>74994534</v>
      </c>
      <c r="G32" s="27">
        <f t="shared" si="5"/>
        <v>0</v>
      </c>
      <c r="H32" s="27">
        <f t="shared" si="5"/>
        <v>4439299</v>
      </c>
      <c r="I32" s="27">
        <f t="shared" si="5"/>
        <v>4806740</v>
      </c>
      <c r="J32" s="27">
        <f t="shared" si="5"/>
        <v>9246039</v>
      </c>
      <c r="K32" s="27">
        <f t="shared" si="5"/>
        <v>6603860</v>
      </c>
      <c r="L32" s="27">
        <f t="shared" si="5"/>
        <v>1899267</v>
      </c>
      <c r="M32" s="27">
        <f t="shared" si="5"/>
        <v>2577317</v>
      </c>
      <c r="N32" s="27">
        <f t="shared" si="5"/>
        <v>11080444</v>
      </c>
      <c r="O32" s="27">
        <f t="shared" si="5"/>
        <v>275255</v>
      </c>
      <c r="P32" s="27">
        <f t="shared" si="5"/>
        <v>2278326</v>
      </c>
      <c r="Q32" s="27">
        <f t="shared" si="5"/>
        <v>13834522</v>
      </c>
      <c r="R32" s="27">
        <f t="shared" si="5"/>
        <v>16388103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36714586</v>
      </c>
      <c r="X32" s="27">
        <f t="shared" si="5"/>
        <v>72409420</v>
      </c>
      <c r="Y32" s="27">
        <f t="shared" si="5"/>
        <v>-35694834</v>
      </c>
      <c r="Z32" s="13">
        <f>+IF(X32&lt;&gt;0,+(Y32/X32)*100,0)</f>
        <v>-49.29584299943295</v>
      </c>
      <c r="AA32" s="31">
        <f>SUM(AA28:AA31)</f>
        <v>74994534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>
        <v>30000000</v>
      </c>
      <c r="F34" s="21">
        <v>15000000</v>
      </c>
      <c r="G34" s="21"/>
      <c r="H34" s="21">
        <v>257335</v>
      </c>
      <c r="I34" s="21"/>
      <c r="J34" s="21">
        <v>257335</v>
      </c>
      <c r="K34" s="21">
        <v>1728101</v>
      </c>
      <c r="L34" s="21">
        <v>1048651</v>
      </c>
      <c r="M34" s="21">
        <v>809865</v>
      </c>
      <c r="N34" s="21">
        <v>3586617</v>
      </c>
      <c r="O34" s="21"/>
      <c r="P34" s="21">
        <v>-3541710</v>
      </c>
      <c r="Q34" s="21">
        <v>-302243</v>
      </c>
      <c r="R34" s="21">
        <v>-3843953</v>
      </c>
      <c r="S34" s="21"/>
      <c r="T34" s="21"/>
      <c r="U34" s="21"/>
      <c r="V34" s="21"/>
      <c r="W34" s="21">
        <v>-1</v>
      </c>
      <c r="X34" s="21">
        <v>30000000</v>
      </c>
      <c r="Y34" s="21">
        <v>-30000001</v>
      </c>
      <c r="Z34" s="6">
        <v>-100</v>
      </c>
      <c r="AA34" s="28">
        <v>15000000</v>
      </c>
    </row>
    <row r="35" spans="1:27" ht="13.5">
      <c r="A35" s="59" t="s">
        <v>61</v>
      </c>
      <c r="B35" s="3"/>
      <c r="C35" s="19"/>
      <c r="D35" s="19"/>
      <c r="E35" s="20">
        <v>205675936</v>
      </c>
      <c r="F35" s="21">
        <v>166913753</v>
      </c>
      <c r="G35" s="21">
        <v>566510</v>
      </c>
      <c r="H35" s="21">
        <v>1083871</v>
      </c>
      <c r="I35" s="21">
        <v>6800367</v>
      </c>
      <c r="J35" s="21">
        <v>8450748</v>
      </c>
      <c r="K35" s="21">
        <v>4718918</v>
      </c>
      <c r="L35" s="21">
        <v>2932937</v>
      </c>
      <c r="M35" s="21">
        <v>25263290</v>
      </c>
      <c r="N35" s="21">
        <v>32915145</v>
      </c>
      <c r="O35" s="21">
        <v>4260453</v>
      </c>
      <c r="P35" s="21">
        <v>9545029</v>
      </c>
      <c r="Q35" s="21">
        <v>7070805</v>
      </c>
      <c r="R35" s="21">
        <v>20876287</v>
      </c>
      <c r="S35" s="21"/>
      <c r="T35" s="21"/>
      <c r="U35" s="21"/>
      <c r="V35" s="21"/>
      <c r="W35" s="21">
        <v>62242180</v>
      </c>
      <c r="X35" s="21">
        <v>192945181</v>
      </c>
      <c r="Y35" s="21">
        <v>-130703001</v>
      </c>
      <c r="Z35" s="6">
        <v>-67.74</v>
      </c>
      <c r="AA35" s="28">
        <v>166913753</v>
      </c>
    </row>
    <row r="36" spans="1:27" ht="13.5">
      <c r="A36" s="60" t="s">
        <v>62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316284807</v>
      </c>
      <c r="F36" s="63">
        <f t="shared" si="6"/>
        <v>256908287</v>
      </c>
      <c r="G36" s="63">
        <f t="shared" si="6"/>
        <v>566510</v>
      </c>
      <c r="H36" s="63">
        <f t="shared" si="6"/>
        <v>5780505</v>
      </c>
      <c r="I36" s="63">
        <f t="shared" si="6"/>
        <v>11607107</v>
      </c>
      <c r="J36" s="63">
        <f t="shared" si="6"/>
        <v>17954122</v>
      </c>
      <c r="K36" s="63">
        <f t="shared" si="6"/>
        <v>13050879</v>
      </c>
      <c r="L36" s="63">
        <f t="shared" si="6"/>
        <v>5880855</v>
      </c>
      <c r="M36" s="63">
        <f t="shared" si="6"/>
        <v>28650472</v>
      </c>
      <c r="N36" s="63">
        <f t="shared" si="6"/>
        <v>47582206</v>
      </c>
      <c r="O36" s="63">
        <f t="shared" si="6"/>
        <v>4535708</v>
      </c>
      <c r="P36" s="63">
        <f t="shared" si="6"/>
        <v>8281645</v>
      </c>
      <c r="Q36" s="63">
        <f t="shared" si="6"/>
        <v>20603084</v>
      </c>
      <c r="R36" s="63">
        <f t="shared" si="6"/>
        <v>33420437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98956765</v>
      </c>
      <c r="X36" s="63">
        <f t="shared" si="6"/>
        <v>295354601</v>
      </c>
      <c r="Y36" s="63">
        <f t="shared" si="6"/>
        <v>-196397836</v>
      </c>
      <c r="Z36" s="64">
        <f>+IF(X36&lt;&gt;0,+(Y36/X36)*100,0)</f>
        <v>-66.49560742749358</v>
      </c>
      <c r="AA36" s="65">
        <f>SUM(AA32:AA35)</f>
        <v>256908287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108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-8739426</v>
      </c>
      <c r="D5" s="16">
        <f>SUM(D6:D8)</f>
        <v>0</v>
      </c>
      <c r="E5" s="17">
        <f t="shared" si="0"/>
        <v>5645000</v>
      </c>
      <c r="F5" s="18">
        <f t="shared" si="0"/>
        <v>5306600</v>
      </c>
      <c r="G5" s="18">
        <f t="shared" si="0"/>
        <v>4080</v>
      </c>
      <c r="H5" s="18">
        <f t="shared" si="0"/>
        <v>443827</v>
      </c>
      <c r="I5" s="18">
        <f t="shared" si="0"/>
        <v>544232</v>
      </c>
      <c r="J5" s="18">
        <f t="shared" si="0"/>
        <v>992139</v>
      </c>
      <c r="K5" s="18">
        <f t="shared" si="0"/>
        <v>554031</v>
      </c>
      <c r="L5" s="18">
        <f t="shared" si="0"/>
        <v>1276459</v>
      </c>
      <c r="M5" s="18">
        <f t="shared" si="0"/>
        <v>22663</v>
      </c>
      <c r="N5" s="18">
        <f t="shared" si="0"/>
        <v>1853153</v>
      </c>
      <c r="O5" s="18">
        <f t="shared" si="0"/>
        <v>89975</v>
      </c>
      <c r="P5" s="18">
        <f t="shared" si="0"/>
        <v>17500</v>
      </c>
      <c r="Q5" s="18">
        <f t="shared" si="0"/>
        <v>27823</v>
      </c>
      <c r="R5" s="18">
        <f t="shared" si="0"/>
        <v>135298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2980590</v>
      </c>
      <c r="X5" s="18">
        <f t="shared" si="0"/>
        <v>3979949</v>
      </c>
      <c r="Y5" s="18">
        <f t="shared" si="0"/>
        <v>-999359</v>
      </c>
      <c r="Z5" s="4">
        <f>+IF(X5&lt;&gt;0,+(Y5/X5)*100,0)</f>
        <v>-25.109844372377637</v>
      </c>
      <c r="AA5" s="16">
        <f>SUM(AA6:AA8)</f>
        <v>5306600</v>
      </c>
    </row>
    <row r="6" spans="1:27" ht="13.5">
      <c r="A6" s="5" t="s">
        <v>32</v>
      </c>
      <c r="B6" s="3"/>
      <c r="C6" s="19">
        <v>-8425284</v>
      </c>
      <c r="D6" s="19"/>
      <c r="E6" s="20">
        <v>2450000</v>
      </c>
      <c r="F6" s="21">
        <v>2025000</v>
      </c>
      <c r="G6" s="21"/>
      <c r="H6" s="21"/>
      <c r="I6" s="21"/>
      <c r="J6" s="21"/>
      <c r="K6" s="21">
        <v>521781</v>
      </c>
      <c r="L6" s="21">
        <v>1043562</v>
      </c>
      <c r="M6" s="21">
        <v>22663</v>
      </c>
      <c r="N6" s="21">
        <v>1588006</v>
      </c>
      <c r="O6" s="21"/>
      <c r="P6" s="21"/>
      <c r="Q6" s="21"/>
      <c r="R6" s="21"/>
      <c r="S6" s="21"/>
      <c r="T6" s="21"/>
      <c r="U6" s="21"/>
      <c r="V6" s="21"/>
      <c r="W6" s="21">
        <v>1588006</v>
      </c>
      <c r="X6" s="21">
        <v>1518750</v>
      </c>
      <c r="Y6" s="21">
        <v>69256</v>
      </c>
      <c r="Z6" s="6">
        <v>4.56</v>
      </c>
      <c r="AA6" s="28">
        <v>2025000</v>
      </c>
    </row>
    <row r="7" spans="1:27" ht="13.5">
      <c r="A7" s="5" t="s">
        <v>33</v>
      </c>
      <c r="B7" s="3"/>
      <c r="C7" s="22">
        <v>-314142</v>
      </c>
      <c r="D7" s="22"/>
      <c r="E7" s="23">
        <v>3195000</v>
      </c>
      <c r="F7" s="24">
        <v>3281600</v>
      </c>
      <c r="G7" s="24">
        <v>4080</v>
      </c>
      <c r="H7" s="24">
        <v>443827</v>
      </c>
      <c r="I7" s="24">
        <v>544232</v>
      </c>
      <c r="J7" s="24">
        <v>992139</v>
      </c>
      <c r="K7" s="24">
        <v>32250</v>
      </c>
      <c r="L7" s="24">
        <v>232897</v>
      </c>
      <c r="M7" s="24"/>
      <c r="N7" s="24">
        <v>265147</v>
      </c>
      <c r="O7" s="24">
        <v>89975</v>
      </c>
      <c r="P7" s="24">
        <v>17500</v>
      </c>
      <c r="Q7" s="24">
        <v>27823</v>
      </c>
      <c r="R7" s="24">
        <v>135298</v>
      </c>
      <c r="S7" s="24"/>
      <c r="T7" s="24"/>
      <c r="U7" s="24"/>
      <c r="V7" s="24"/>
      <c r="W7" s="24">
        <v>1392584</v>
      </c>
      <c r="X7" s="24">
        <v>2461199</v>
      </c>
      <c r="Y7" s="24">
        <v>-1068615</v>
      </c>
      <c r="Z7" s="7">
        <v>-43.42</v>
      </c>
      <c r="AA7" s="29">
        <v>3281600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1067982</v>
      </c>
      <c r="D9" s="16">
        <f>SUM(D10:D14)</f>
        <v>0</v>
      </c>
      <c r="E9" s="17">
        <f t="shared" si="1"/>
        <v>1750000</v>
      </c>
      <c r="F9" s="18">
        <f t="shared" si="1"/>
        <v>1385000</v>
      </c>
      <c r="G9" s="18">
        <f t="shared" si="1"/>
        <v>0</v>
      </c>
      <c r="H9" s="18">
        <f t="shared" si="1"/>
        <v>1819</v>
      </c>
      <c r="I9" s="18">
        <f t="shared" si="1"/>
        <v>0</v>
      </c>
      <c r="J9" s="18">
        <f t="shared" si="1"/>
        <v>1819</v>
      </c>
      <c r="K9" s="18">
        <f t="shared" si="1"/>
        <v>0</v>
      </c>
      <c r="L9" s="18">
        <f t="shared" si="1"/>
        <v>5500</v>
      </c>
      <c r="M9" s="18">
        <f t="shared" si="1"/>
        <v>0</v>
      </c>
      <c r="N9" s="18">
        <f t="shared" si="1"/>
        <v>5500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7319</v>
      </c>
      <c r="X9" s="18">
        <f t="shared" si="1"/>
        <v>1038749</v>
      </c>
      <c r="Y9" s="18">
        <f t="shared" si="1"/>
        <v>-1031430</v>
      </c>
      <c r="Z9" s="4">
        <f>+IF(X9&lt;&gt;0,+(Y9/X9)*100,0)</f>
        <v>-99.2954024504476</v>
      </c>
      <c r="AA9" s="30">
        <f>SUM(AA10:AA14)</f>
        <v>1385000</v>
      </c>
    </row>
    <row r="10" spans="1:27" ht="13.5">
      <c r="A10" s="5" t="s">
        <v>36</v>
      </c>
      <c r="B10" s="3"/>
      <c r="C10" s="19">
        <v>1067982</v>
      </c>
      <c r="D10" s="19"/>
      <c r="E10" s="20">
        <v>1750000</v>
      </c>
      <c r="F10" s="21">
        <v>1385000</v>
      </c>
      <c r="G10" s="21"/>
      <c r="H10" s="21">
        <v>1819</v>
      </c>
      <c r="I10" s="21"/>
      <c r="J10" s="21">
        <v>1819</v>
      </c>
      <c r="K10" s="21"/>
      <c r="L10" s="21">
        <v>5500</v>
      </c>
      <c r="M10" s="21"/>
      <c r="N10" s="21">
        <v>5500</v>
      </c>
      <c r="O10" s="21"/>
      <c r="P10" s="21"/>
      <c r="Q10" s="21"/>
      <c r="R10" s="21"/>
      <c r="S10" s="21"/>
      <c r="T10" s="21"/>
      <c r="U10" s="21"/>
      <c r="V10" s="21"/>
      <c r="W10" s="21">
        <v>7319</v>
      </c>
      <c r="X10" s="21">
        <v>1038749</v>
      </c>
      <c r="Y10" s="21">
        <v>-1031430</v>
      </c>
      <c r="Z10" s="6">
        <v>-99.3</v>
      </c>
      <c r="AA10" s="28">
        <v>1385000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6498547</v>
      </c>
      <c r="D15" s="16">
        <f>SUM(D16:D18)</f>
        <v>0</v>
      </c>
      <c r="E15" s="17">
        <f t="shared" si="2"/>
        <v>60439000</v>
      </c>
      <c r="F15" s="18">
        <f t="shared" si="2"/>
        <v>59004868</v>
      </c>
      <c r="G15" s="18">
        <f t="shared" si="2"/>
        <v>3017155</v>
      </c>
      <c r="H15" s="18">
        <f t="shared" si="2"/>
        <v>2913591</v>
      </c>
      <c r="I15" s="18">
        <f t="shared" si="2"/>
        <v>6264129</v>
      </c>
      <c r="J15" s="18">
        <f t="shared" si="2"/>
        <v>12194875</v>
      </c>
      <c r="K15" s="18">
        <f t="shared" si="2"/>
        <v>8455773</v>
      </c>
      <c r="L15" s="18">
        <f t="shared" si="2"/>
        <v>3994741</v>
      </c>
      <c r="M15" s="18">
        <f t="shared" si="2"/>
        <v>5921203</v>
      </c>
      <c r="N15" s="18">
        <f t="shared" si="2"/>
        <v>18371717</v>
      </c>
      <c r="O15" s="18">
        <f t="shared" si="2"/>
        <v>709918</v>
      </c>
      <c r="P15" s="18">
        <f t="shared" si="2"/>
        <v>2180289</v>
      </c>
      <c r="Q15" s="18">
        <f t="shared" si="2"/>
        <v>1441283</v>
      </c>
      <c r="R15" s="18">
        <f t="shared" si="2"/>
        <v>4331490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34898082</v>
      </c>
      <c r="X15" s="18">
        <f t="shared" si="2"/>
        <v>44253652</v>
      </c>
      <c r="Y15" s="18">
        <f t="shared" si="2"/>
        <v>-9355570</v>
      </c>
      <c r="Z15" s="4">
        <f>+IF(X15&lt;&gt;0,+(Y15/X15)*100,0)</f>
        <v>-21.140786301659354</v>
      </c>
      <c r="AA15" s="30">
        <f>SUM(AA16:AA18)</f>
        <v>59004868</v>
      </c>
    </row>
    <row r="16" spans="1:27" ht="13.5">
      <c r="A16" s="5" t="s">
        <v>42</v>
      </c>
      <c r="B16" s="3"/>
      <c r="C16" s="19">
        <v>-601631</v>
      </c>
      <c r="D16" s="19"/>
      <c r="E16" s="20">
        <v>1360000</v>
      </c>
      <c r="F16" s="21">
        <v>1655000</v>
      </c>
      <c r="G16" s="21"/>
      <c r="H16" s="21"/>
      <c r="I16" s="21"/>
      <c r="J16" s="21"/>
      <c r="K16" s="21"/>
      <c r="L16" s="21">
        <v>6900</v>
      </c>
      <c r="M16" s="21"/>
      <c r="N16" s="21">
        <v>6900</v>
      </c>
      <c r="O16" s="21"/>
      <c r="P16" s="21"/>
      <c r="Q16" s="21">
        <v>3800</v>
      </c>
      <c r="R16" s="21">
        <v>3800</v>
      </c>
      <c r="S16" s="21"/>
      <c r="T16" s="21"/>
      <c r="U16" s="21"/>
      <c r="V16" s="21"/>
      <c r="W16" s="21">
        <v>10700</v>
      </c>
      <c r="X16" s="21">
        <v>1241249</v>
      </c>
      <c r="Y16" s="21">
        <v>-1230549</v>
      </c>
      <c r="Z16" s="6">
        <v>-99.14</v>
      </c>
      <c r="AA16" s="28">
        <v>1655000</v>
      </c>
    </row>
    <row r="17" spans="1:27" ht="13.5">
      <c r="A17" s="5" t="s">
        <v>43</v>
      </c>
      <c r="B17" s="3"/>
      <c r="C17" s="19">
        <v>7100178</v>
      </c>
      <c r="D17" s="19"/>
      <c r="E17" s="20">
        <v>59079000</v>
      </c>
      <c r="F17" s="21">
        <v>57349868</v>
      </c>
      <c r="G17" s="21">
        <v>3017155</v>
      </c>
      <c r="H17" s="21">
        <v>2913591</v>
      </c>
      <c r="I17" s="21">
        <v>6264129</v>
      </c>
      <c r="J17" s="21">
        <v>12194875</v>
      </c>
      <c r="K17" s="21">
        <v>8455773</v>
      </c>
      <c r="L17" s="21">
        <v>3987841</v>
      </c>
      <c r="M17" s="21">
        <v>5921203</v>
      </c>
      <c r="N17" s="21">
        <v>18364817</v>
      </c>
      <c r="O17" s="21">
        <v>709918</v>
      </c>
      <c r="P17" s="21">
        <v>2180289</v>
      </c>
      <c r="Q17" s="21">
        <v>1437483</v>
      </c>
      <c r="R17" s="21">
        <v>4327690</v>
      </c>
      <c r="S17" s="21"/>
      <c r="T17" s="21"/>
      <c r="U17" s="21"/>
      <c r="V17" s="21"/>
      <c r="W17" s="21">
        <v>34887382</v>
      </c>
      <c r="X17" s="21">
        <v>43012403</v>
      </c>
      <c r="Y17" s="21">
        <v>-8125021</v>
      </c>
      <c r="Z17" s="6">
        <v>-18.89</v>
      </c>
      <c r="AA17" s="28">
        <v>57349868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-2359717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>
        <v>-2359717</v>
      </c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-3532614</v>
      </c>
      <c r="D25" s="50">
        <f>+D5+D9+D15+D19+D24</f>
        <v>0</v>
      </c>
      <c r="E25" s="51">
        <f t="shared" si="4"/>
        <v>67834000</v>
      </c>
      <c r="F25" s="52">
        <f t="shared" si="4"/>
        <v>65696468</v>
      </c>
      <c r="G25" s="52">
        <f t="shared" si="4"/>
        <v>3021235</v>
      </c>
      <c r="H25" s="52">
        <f t="shared" si="4"/>
        <v>3359237</v>
      </c>
      <c r="I25" s="52">
        <f t="shared" si="4"/>
        <v>6808361</v>
      </c>
      <c r="J25" s="52">
        <f t="shared" si="4"/>
        <v>13188833</v>
      </c>
      <c r="K25" s="52">
        <f t="shared" si="4"/>
        <v>9009804</v>
      </c>
      <c r="L25" s="52">
        <f t="shared" si="4"/>
        <v>5276700</v>
      </c>
      <c r="M25" s="52">
        <f t="shared" si="4"/>
        <v>5943866</v>
      </c>
      <c r="N25" s="52">
        <f t="shared" si="4"/>
        <v>20230370</v>
      </c>
      <c r="O25" s="52">
        <f t="shared" si="4"/>
        <v>799893</v>
      </c>
      <c r="P25" s="52">
        <f t="shared" si="4"/>
        <v>2197789</v>
      </c>
      <c r="Q25" s="52">
        <f t="shared" si="4"/>
        <v>1469106</v>
      </c>
      <c r="R25" s="52">
        <f t="shared" si="4"/>
        <v>4466788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37885991</v>
      </c>
      <c r="X25" s="52">
        <f t="shared" si="4"/>
        <v>49272350</v>
      </c>
      <c r="Y25" s="52">
        <f t="shared" si="4"/>
        <v>-11386359</v>
      </c>
      <c r="Z25" s="53">
        <f>+IF(X25&lt;&gt;0,+(Y25/X25)*100,0)</f>
        <v>-23.109023620752815</v>
      </c>
      <c r="AA25" s="54">
        <f>+AA5+AA9+AA15+AA19+AA24</f>
        <v>65696468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23106905</v>
      </c>
      <c r="D28" s="19"/>
      <c r="E28" s="20">
        <v>29809000</v>
      </c>
      <c r="F28" s="21">
        <v>29808999</v>
      </c>
      <c r="G28" s="21">
        <v>3017155</v>
      </c>
      <c r="H28" s="21">
        <v>1537154</v>
      </c>
      <c r="I28" s="21">
        <v>4746951</v>
      </c>
      <c r="J28" s="21">
        <v>9301260</v>
      </c>
      <c r="K28" s="21">
        <v>5932488</v>
      </c>
      <c r="L28" s="21">
        <v>3449470</v>
      </c>
      <c r="M28" s="21">
        <v>5088160</v>
      </c>
      <c r="N28" s="21">
        <v>14470118</v>
      </c>
      <c r="O28" s="21">
        <v>679918</v>
      </c>
      <c r="P28" s="21">
        <v>1302490</v>
      </c>
      <c r="Q28" s="21">
        <v>1437483</v>
      </c>
      <c r="R28" s="21">
        <v>3419891</v>
      </c>
      <c r="S28" s="21"/>
      <c r="T28" s="21"/>
      <c r="U28" s="21"/>
      <c r="V28" s="21"/>
      <c r="W28" s="21">
        <v>27191269</v>
      </c>
      <c r="X28" s="21">
        <v>22356753</v>
      </c>
      <c r="Y28" s="21">
        <v>4834516</v>
      </c>
      <c r="Z28" s="6">
        <v>21.62</v>
      </c>
      <c r="AA28" s="19">
        <v>29808999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23106905</v>
      </c>
      <c r="D32" s="25">
        <f>SUM(D28:D31)</f>
        <v>0</v>
      </c>
      <c r="E32" s="26">
        <f t="shared" si="5"/>
        <v>29809000</v>
      </c>
      <c r="F32" s="27">
        <f t="shared" si="5"/>
        <v>29808999</v>
      </c>
      <c r="G32" s="27">
        <f t="shared" si="5"/>
        <v>3017155</v>
      </c>
      <c r="H32" s="27">
        <f t="shared" si="5"/>
        <v>1537154</v>
      </c>
      <c r="I32" s="27">
        <f t="shared" si="5"/>
        <v>4746951</v>
      </c>
      <c r="J32" s="27">
        <f t="shared" si="5"/>
        <v>9301260</v>
      </c>
      <c r="K32" s="27">
        <f t="shared" si="5"/>
        <v>5932488</v>
      </c>
      <c r="L32" s="27">
        <f t="shared" si="5"/>
        <v>3449470</v>
      </c>
      <c r="M32" s="27">
        <f t="shared" si="5"/>
        <v>5088160</v>
      </c>
      <c r="N32" s="27">
        <f t="shared" si="5"/>
        <v>14470118</v>
      </c>
      <c r="O32" s="27">
        <f t="shared" si="5"/>
        <v>679918</v>
      </c>
      <c r="P32" s="27">
        <f t="shared" si="5"/>
        <v>1302490</v>
      </c>
      <c r="Q32" s="27">
        <f t="shared" si="5"/>
        <v>1437483</v>
      </c>
      <c r="R32" s="27">
        <f t="shared" si="5"/>
        <v>3419891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27191269</v>
      </c>
      <c r="X32" s="27">
        <f t="shared" si="5"/>
        <v>22356753</v>
      </c>
      <c r="Y32" s="27">
        <f t="shared" si="5"/>
        <v>4834516</v>
      </c>
      <c r="Z32" s="13">
        <f>+IF(X32&lt;&gt;0,+(Y32/X32)*100,0)</f>
        <v>21.624410306809757</v>
      </c>
      <c r="AA32" s="31">
        <f>SUM(AA28:AA31)</f>
        <v>29808999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-26639519</v>
      </c>
      <c r="D35" s="19"/>
      <c r="E35" s="20">
        <v>38025000</v>
      </c>
      <c r="F35" s="21">
        <v>35887469</v>
      </c>
      <c r="G35" s="21">
        <v>4080</v>
      </c>
      <c r="H35" s="21">
        <v>1822083</v>
      </c>
      <c r="I35" s="21">
        <v>2061410</v>
      </c>
      <c r="J35" s="21">
        <v>3887573</v>
      </c>
      <c r="K35" s="21">
        <v>3077316</v>
      </c>
      <c r="L35" s="21">
        <v>1827230</v>
      </c>
      <c r="M35" s="21">
        <v>855706</v>
      </c>
      <c r="N35" s="21">
        <v>5760252</v>
      </c>
      <c r="O35" s="21">
        <v>119975</v>
      </c>
      <c r="P35" s="21">
        <v>895299</v>
      </c>
      <c r="Q35" s="21">
        <v>31623</v>
      </c>
      <c r="R35" s="21">
        <v>1046897</v>
      </c>
      <c r="S35" s="21"/>
      <c r="T35" s="21"/>
      <c r="U35" s="21"/>
      <c r="V35" s="21"/>
      <c r="W35" s="21">
        <v>10694722</v>
      </c>
      <c r="X35" s="21">
        <v>26915597</v>
      </c>
      <c r="Y35" s="21">
        <v>-16220875</v>
      </c>
      <c r="Z35" s="6">
        <v>-60.27</v>
      </c>
      <c r="AA35" s="28">
        <v>35887469</v>
      </c>
    </row>
    <row r="36" spans="1:27" ht="13.5">
      <c r="A36" s="60" t="s">
        <v>62</v>
      </c>
      <c r="B36" s="10"/>
      <c r="C36" s="61">
        <f aca="true" t="shared" si="6" ref="C36:Y36">SUM(C32:C35)</f>
        <v>-3532614</v>
      </c>
      <c r="D36" s="61">
        <f>SUM(D32:D35)</f>
        <v>0</v>
      </c>
      <c r="E36" s="62">
        <f t="shared" si="6"/>
        <v>67834000</v>
      </c>
      <c r="F36" s="63">
        <f t="shared" si="6"/>
        <v>65696468</v>
      </c>
      <c r="G36" s="63">
        <f t="shared" si="6"/>
        <v>3021235</v>
      </c>
      <c r="H36" s="63">
        <f t="shared" si="6"/>
        <v>3359237</v>
      </c>
      <c r="I36" s="63">
        <f t="shared" si="6"/>
        <v>6808361</v>
      </c>
      <c r="J36" s="63">
        <f t="shared" si="6"/>
        <v>13188833</v>
      </c>
      <c r="K36" s="63">
        <f t="shared" si="6"/>
        <v>9009804</v>
      </c>
      <c r="L36" s="63">
        <f t="shared" si="6"/>
        <v>5276700</v>
      </c>
      <c r="M36" s="63">
        <f t="shared" si="6"/>
        <v>5943866</v>
      </c>
      <c r="N36" s="63">
        <f t="shared" si="6"/>
        <v>20230370</v>
      </c>
      <c r="O36" s="63">
        <f t="shared" si="6"/>
        <v>799893</v>
      </c>
      <c r="P36" s="63">
        <f t="shared" si="6"/>
        <v>2197789</v>
      </c>
      <c r="Q36" s="63">
        <f t="shared" si="6"/>
        <v>1469106</v>
      </c>
      <c r="R36" s="63">
        <f t="shared" si="6"/>
        <v>4466788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37885991</v>
      </c>
      <c r="X36" s="63">
        <f t="shared" si="6"/>
        <v>49272350</v>
      </c>
      <c r="Y36" s="63">
        <f t="shared" si="6"/>
        <v>-11386359</v>
      </c>
      <c r="Z36" s="64">
        <f>+IF(X36&lt;&gt;0,+(Y36/X36)*100,0)</f>
        <v>-23.109023620752815</v>
      </c>
      <c r="AA36" s="65">
        <f>SUM(AA32:AA35)</f>
        <v>65696468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109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-156003</v>
      </c>
      <c r="D5" s="16">
        <f>SUM(D6:D8)</f>
        <v>0</v>
      </c>
      <c r="E5" s="17">
        <f t="shared" si="0"/>
        <v>2877000</v>
      </c>
      <c r="F5" s="18">
        <f t="shared" si="0"/>
        <v>3682485</v>
      </c>
      <c r="G5" s="18">
        <f t="shared" si="0"/>
        <v>0</v>
      </c>
      <c r="H5" s="18">
        <f t="shared" si="0"/>
        <v>0</v>
      </c>
      <c r="I5" s="18">
        <f t="shared" si="0"/>
        <v>433635</v>
      </c>
      <c r="J5" s="18">
        <f t="shared" si="0"/>
        <v>433635</v>
      </c>
      <c r="K5" s="18">
        <f t="shared" si="0"/>
        <v>0</v>
      </c>
      <c r="L5" s="18">
        <f t="shared" si="0"/>
        <v>7252</v>
      </c>
      <c r="M5" s="18">
        <f t="shared" si="0"/>
        <v>29000</v>
      </c>
      <c r="N5" s="18">
        <f t="shared" si="0"/>
        <v>36252</v>
      </c>
      <c r="O5" s="18">
        <f t="shared" si="0"/>
        <v>316025</v>
      </c>
      <c r="P5" s="18">
        <f t="shared" si="0"/>
        <v>1714851</v>
      </c>
      <c r="Q5" s="18">
        <f t="shared" si="0"/>
        <v>185195</v>
      </c>
      <c r="R5" s="18">
        <f t="shared" si="0"/>
        <v>2216071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2685958</v>
      </c>
      <c r="X5" s="18">
        <f t="shared" si="0"/>
        <v>2761863</v>
      </c>
      <c r="Y5" s="18">
        <f t="shared" si="0"/>
        <v>-75905</v>
      </c>
      <c r="Z5" s="4">
        <f>+IF(X5&lt;&gt;0,+(Y5/X5)*100,0)</f>
        <v>-2.7483260393437328</v>
      </c>
      <c r="AA5" s="16">
        <f>SUM(AA6:AA8)</f>
        <v>3682485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-156003</v>
      </c>
      <c r="D7" s="22"/>
      <c r="E7" s="23">
        <v>2877000</v>
      </c>
      <c r="F7" s="24">
        <v>3682485</v>
      </c>
      <c r="G7" s="24"/>
      <c r="H7" s="24"/>
      <c r="I7" s="24">
        <v>433635</v>
      </c>
      <c r="J7" s="24">
        <v>433635</v>
      </c>
      <c r="K7" s="24"/>
      <c r="L7" s="24">
        <v>7252</v>
      </c>
      <c r="M7" s="24">
        <v>29000</v>
      </c>
      <c r="N7" s="24">
        <v>36252</v>
      </c>
      <c r="O7" s="24">
        <v>316025</v>
      </c>
      <c r="P7" s="24">
        <v>1714851</v>
      </c>
      <c r="Q7" s="24">
        <v>185195</v>
      </c>
      <c r="R7" s="24">
        <v>2216071</v>
      </c>
      <c r="S7" s="24"/>
      <c r="T7" s="24"/>
      <c r="U7" s="24"/>
      <c r="V7" s="24"/>
      <c r="W7" s="24">
        <v>2685958</v>
      </c>
      <c r="X7" s="24">
        <v>2761863</v>
      </c>
      <c r="Y7" s="24">
        <v>-75905</v>
      </c>
      <c r="Z7" s="7">
        <v>-2.75</v>
      </c>
      <c r="AA7" s="29">
        <v>3682485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487464</v>
      </c>
      <c r="D9" s="16">
        <f>SUM(D10:D14)</f>
        <v>0</v>
      </c>
      <c r="E9" s="17">
        <f t="shared" si="1"/>
        <v>20360000</v>
      </c>
      <c r="F9" s="18">
        <f t="shared" si="1"/>
        <v>17404107</v>
      </c>
      <c r="G9" s="18">
        <f t="shared" si="1"/>
        <v>0</v>
      </c>
      <c r="H9" s="18">
        <f t="shared" si="1"/>
        <v>817552</v>
      </c>
      <c r="I9" s="18">
        <f t="shared" si="1"/>
        <v>3023588</v>
      </c>
      <c r="J9" s="18">
        <f t="shared" si="1"/>
        <v>3841140</v>
      </c>
      <c r="K9" s="18">
        <f t="shared" si="1"/>
        <v>865390</v>
      </c>
      <c r="L9" s="18">
        <f t="shared" si="1"/>
        <v>0</v>
      </c>
      <c r="M9" s="18">
        <f t="shared" si="1"/>
        <v>-306422</v>
      </c>
      <c r="N9" s="18">
        <f t="shared" si="1"/>
        <v>558968</v>
      </c>
      <c r="O9" s="18">
        <f t="shared" si="1"/>
        <v>0</v>
      </c>
      <c r="P9" s="18">
        <f t="shared" si="1"/>
        <v>1450060</v>
      </c>
      <c r="Q9" s="18">
        <f t="shared" si="1"/>
        <v>1587075</v>
      </c>
      <c r="R9" s="18">
        <f t="shared" si="1"/>
        <v>3037135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7437243</v>
      </c>
      <c r="X9" s="18">
        <f t="shared" si="1"/>
        <v>13053081</v>
      </c>
      <c r="Y9" s="18">
        <f t="shared" si="1"/>
        <v>-5615838</v>
      </c>
      <c r="Z9" s="4">
        <f>+IF(X9&lt;&gt;0,+(Y9/X9)*100,0)</f>
        <v>-43.02308397534651</v>
      </c>
      <c r="AA9" s="30">
        <f>SUM(AA10:AA14)</f>
        <v>17404107</v>
      </c>
    </row>
    <row r="10" spans="1:27" ht="13.5">
      <c r="A10" s="5" t="s">
        <v>36</v>
      </c>
      <c r="B10" s="3"/>
      <c r="C10" s="19">
        <v>487464</v>
      </c>
      <c r="D10" s="19"/>
      <c r="E10" s="20">
        <v>20360000</v>
      </c>
      <c r="F10" s="21">
        <v>17404107</v>
      </c>
      <c r="G10" s="21"/>
      <c r="H10" s="21">
        <v>817552</v>
      </c>
      <c r="I10" s="21">
        <v>3023588</v>
      </c>
      <c r="J10" s="21">
        <v>3841140</v>
      </c>
      <c r="K10" s="21">
        <v>865390</v>
      </c>
      <c r="L10" s="21"/>
      <c r="M10" s="21">
        <v>-306422</v>
      </c>
      <c r="N10" s="21">
        <v>558968</v>
      </c>
      <c r="O10" s="21"/>
      <c r="P10" s="21">
        <v>1450060</v>
      </c>
      <c r="Q10" s="21">
        <v>1587075</v>
      </c>
      <c r="R10" s="21">
        <v>3037135</v>
      </c>
      <c r="S10" s="21"/>
      <c r="T10" s="21"/>
      <c r="U10" s="21"/>
      <c r="V10" s="21"/>
      <c r="W10" s="21">
        <v>7437243</v>
      </c>
      <c r="X10" s="21">
        <v>13053081</v>
      </c>
      <c r="Y10" s="21">
        <v>-5615838</v>
      </c>
      <c r="Z10" s="6">
        <v>-43.02</v>
      </c>
      <c r="AA10" s="28">
        <v>17404107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1778741</v>
      </c>
      <c r="D15" s="16">
        <f>SUM(D16:D18)</f>
        <v>0</v>
      </c>
      <c r="E15" s="17">
        <f t="shared" si="2"/>
        <v>24050000</v>
      </c>
      <c r="F15" s="18">
        <f t="shared" si="2"/>
        <v>24438913</v>
      </c>
      <c r="G15" s="18">
        <f t="shared" si="2"/>
        <v>0</v>
      </c>
      <c r="H15" s="18">
        <f t="shared" si="2"/>
        <v>2144810</v>
      </c>
      <c r="I15" s="18">
        <f t="shared" si="2"/>
        <v>5391314</v>
      </c>
      <c r="J15" s="18">
        <f t="shared" si="2"/>
        <v>7536124</v>
      </c>
      <c r="K15" s="18">
        <f t="shared" si="2"/>
        <v>840653</v>
      </c>
      <c r="L15" s="18">
        <f t="shared" si="2"/>
        <v>4995118</v>
      </c>
      <c r="M15" s="18">
        <f t="shared" si="2"/>
        <v>3516466</v>
      </c>
      <c r="N15" s="18">
        <f t="shared" si="2"/>
        <v>9352237</v>
      </c>
      <c r="O15" s="18">
        <f t="shared" si="2"/>
        <v>522459</v>
      </c>
      <c r="P15" s="18">
        <f t="shared" si="2"/>
        <v>1045388</v>
      </c>
      <c r="Q15" s="18">
        <f t="shared" si="2"/>
        <v>2177840</v>
      </c>
      <c r="R15" s="18">
        <f t="shared" si="2"/>
        <v>3745687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20634048</v>
      </c>
      <c r="X15" s="18">
        <f t="shared" si="2"/>
        <v>18329185</v>
      </c>
      <c r="Y15" s="18">
        <f t="shared" si="2"/>
        <v>2304863</v>
      </c>
      <c r="Z15" s="4">
        <f>+IF(X15&lt;&gt;0,+(Y15/X15)*100,0)</f>
        <v>12.574825340024665</v>
      </c>
      <c r="AA15" s="30">
        <f>SUM(AA16:AA18)</f>
        <v>24438913</v>
      </c>
    </row>
    <row r="16" spans="1:27" ht="13.5">
      <c r="A16" s="5" t="s">
        <v>42</v>
      </c>
      <c r="B16" s="3"/>
      <c r="C16" s="19">
        <v>983796</v>
      </c>
      <c r="D16" s="19"/>
      <c r="E16" s="20"/>
      <c r="F16" s="21">
        <v>42000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31500</v>
      </c>
      <c r="Y16" s="21">
        <v>-31500</v>
      </c>
      <c r="Z16" s="6">
        <v>-100</v>
      </c>
      <c r="AA16" s="28">
        <v>42000</v>
      </c>
    </row>
    <row r="17" spans="1:27" ht="13.5">
      <c r="A17" s="5" t="s">
        <v>43</v>
      </c>
      <c r="B17" s="3"/>
      <c r="C17" s="19">
        <v>794945</v>
      </c>
      <c r="D17" s="19"/>
      <c r="E17" s="20">
        <v>24050000</v>
      </c>
      <c r="F17" s="21">
        <v>24396913</v>
      </c>
      <c r="G17" s="21"/>
      <c r="H17" s="21">
        <v>2144810</v>
      </c>
      <c r="I17" s="21">
        <v>5391314</v>
      </c>
      <c r="J17" s="21">
        <v>7536124</v>
      </c>
      <c r="K17" s="21">
        <v>840653</v>
      </c>
      <c r="L17" s="21">
        <v>4995118</v>
      </c>
      <c r="M17" s="21">
        <v>3516466</v>
      </c>
      <c r="N17" s="21">
        <v>9352237</v>
      </c>
      <c r="O17" s="21">
        <v>522459</v>
      </c>
      <c r="P17" s="21">
        <v>1045388</v>
      </c>
      <c r="Q17" s="21">
        <v>2177840</v>
      </c>
      <c r="R17" s="21">
        <v>3745687</v>
      </c>
      <c r="S17" s="21"/>
      <c r="T17" s="21"/>
      <c r="U17" s="21"/>
      <c r="V17" s="21"/>
      <c r="W17" s="21">
        <v>20634048</v>
      </c>
      <c r="X17" s="21">
        <v>18297685</v>
      </c>
      <c r="Y17" s="21">
        <v>2336363</v>
      </c>
      <c r="Z17" s="6">
        <v>12.77</v>
      </c>
      <c r="AA17" s="28">
        <v>24396913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2110202</v>
      </c>
      <c r="D25" s="50">
        <f>+D5+D9+D15+D19+D24</f>
        <v>0</v>
      </c>
      <c r="E25" s="51">
        <f t="shared" si="4"/>
        <v>47287000</v>
      </c>
      <c r="F25" s="52">
        <f t="shared" si="4"/>
        <v>45525505</v>
      </c>
      <c r="G25" s="52">
        <f t="shared" si="4"/>
        <v>0</v>
      </c>
      <c r="H25" s="52">
        <f t="shared" si="4"/>
        <v>2962362</v>
      </c>
      <c r="I25" s="52">
        <f t="shared" si="4"/>
        <v>8848537</v>
      </c>
      <c r="J25" s="52">
        <f t="shared" si="4"/>
        <v>11810899</v>
      </c>
      <c r="K25" s="52">
        <f t="shared" si="4"/>
        <v>1706043</v>
      </c>
      <c r="L25" s="52">
        <f t="shared" si="4"/>
        <v>5002370</v>
      </c>
      <c r="M25" s="52">
        <f t="shared" si="4"/>
        <v>3239044</v>
      </c>
      <c r="N25" s="52">
        <f t="shared" si="4"/>
        <v>9947457</v>
      </c>
      <c r="O25" s="52">
        <f t="shared" si="4"/>
        <v>838484</v>
      </c>
      <c r="P25" s="52">
        <f t="shared" si="4"/>
        <v>4210299</v>
      </c>
      <c r="Q25" s="52">
        <f t="shared" si="4"/>
        <v>3950110</v>
      </c>
      <c r="R25" s="52">
        <f t="shared" si="4"/>
        <v>8998893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30757249</v>
      </c>
      <c r="X25" s="52">
        <f t="shared" si="4"/>
        <v>34144129</v>
      </c>
      <c r="Y25" s="52">
        <f t="shared" si="4"/>
        <v>-3386880</v>
      </c>
      <c r="Z25" s="53">
        <f>+IF(X25&lt;&gt;0,+(Y25/X25)*100,0)</f>
        <v>-9.919362710936337</v>
      </c>
      <c r="AA25" s="54">
        <f>+AA5+AA9+AA15+AA19+AA24</f>
        <v>45525505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1313386</v>
      </c>
      <c r="D28" s="19"/>
      <c r="E28" s="20">
        <v>22320000</v>
      </c>
      <c r="F28" s="21">
        <v>27896913</v>
      </c>
      <c r="G28" s="21"/>
      <c r="H28" s="21">
        <v>2962362</v>
      </c>
      <c r="I28" s="21">
        <v>6296312</v>
      </c>
      <c r="J28" s="21">
        <v>9258674</v>
      </c>
      <c r="K28" s="21">
        <v>721050</v>
      </c>
      <c r="L28" s="21">
        <v>4995118</v>
      </c>
      <c r="M28" s="21">
        <v>3210044</v>
      </c>
      <c r="N28" s="21">
        <v>8926212</v>
      </c>
      <c r="O28" s="21">
        <v>522459</v>
      </c>
      <c r="P28" s="21">
        <v>1045388</v>
      </c>
      <c r="Q28" s="21">
        <v>2177840</v>
      </c>
      <c r="R28" s="21">
        <v>3745687</v>
      </c>
      <c r="S28" s="21"/>
      <c r="T28" s="21"/>
      <c r="U28" s="21"/>
      <c r="V28" s="21"/>
      <c r="W28" s="21">
        <v>21930573</v>
      </c>
      <c r="X28" s="21">
        <v>20922684</v>
      </c>
      <c r="Y28" s="21">
        <v>1007889</v>
      </c>
      <c r="Z28" s="6">
        <v>4.82</v>
      </c>
      <c r="AA28" s="19">
        <v>27896913</v>
      </c>
    </row>
    <row r="29" spans="1:27" ht="13.5">
      <c r="A29" s="56" t="s">
        <v>55</v>
      </c>
      <c r="B29" s="3"/>
      <c r="C29" s="19"/>
      <c r="D29" s="19"/>
      <c r="E29" s="20">
        <v>11500000</v>
      </c>
      <c r="F29" s="21">
        <v>11760000</v>
      </c>
      <c r="G29" s="21"/>
      <c r="H29" s="21"/>
      <c r="I29" s="21">
        <v>2118590</v>
      </c>
      <c r="J29" s="21">
        <v>2118590</v>
      </c>
      <c r="K29" s="21">
        <v>865390</v>
      </c>
      <c r="L29" s="21"/>
      <c r="M29" s="21"/>
      <c r="N29" s="21">
        <v>865390</v>
      </c>
      <c r="O29" s="21"/>
      <c r="P29" s="21">
        <v>1450060</v>
      </c>
      <c r="Q29" s="21">
        <v>1114884</v>
      </c>
      <c r="R29" s="21">
        <v>2564944</v>
      </c>
      <c r="S29" s="21"/>
      <c r="T29" s="21"/>
      <c r="U29" s="21"/>
      <c r="V29" s="21"/>
      <c r="W29" s="21">
        <v>5548924</v>
      </c>
      <c r="X29" s="21">
        <v>8820000</v>
      </c>
      <c r="Y29" s="21">
        <v>-3271076</v>
      </c>
      <c r="Z29" s="6">
        <v>-37.09</v>
      </c>
      <c r="AA29" s="28">
        <v>11760000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1313386</v>
      </c>
      <c r="D32" s="25">
        <f>SUM(D28:D31)</f>
        <v>0</v>
      </c>
      <c r="E32" s="26">
        <f t="shared" si="5"/>
        <v>33820000</v>
      </c>
      <c r="F32" s="27">
        <f t="shared" si="5"/>
        <v>39656913</v>
      </c>
      <c r="G32" s="27">
        <f t="shared" si="5"/>
        <v>0</v>
      </c>
      <c r="H32" s="27">
        <f t="shared" si="5"/>
        <v>2962362</v>
      </c>
      <c r="I32" s="27">
        <f t="shared" si="5"/>
        <v>8414902</v>
      </c>
      <c r="J32" s="27">
        <f t="shared" si="5"/>
        <v>11377264</v>
      </c>
      <c r="K32" s="27">
        <f t="shared" si="5"/>
        <v>1586440</v>
      </c>
      <c r="L32" s="27">
        <f t="shared" si="5"/>
        <v>4995118</v>
      </c>
      <c r="M32" s="27">
        <f t="shared" si="5"/>
        <v>3210044</v>
      </c>
      <c r="N32" s="27">
        <f t="shared" si="5"/>
        <v>9791602</v>
      </c>
      <c r="O32" s="27">
        <f t="shared" si="5"/>
        <v>522459</v>
      </c>
      <c r="P32" s="27">
        <f t="shared" si="5"/>
        <v>2495448</v>
      </c>
      <c r="Q32" s="27">
        <f t="shared" si="5"/>
        <v>3292724</v>
      </c>
      <c r="R32" s="27">
        <f t="shared" si="5"/>
        <v>6310631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27479497</v>
      </c>
      <c r="X32" s="27">
        <f t="shared" si="5"/>
        <v>29742684</v>
      </c>
      <c r="Y32" s="27">
        <f t="shared" si="5"/>
        <v>-2263187</v>
      </c>
      <c r="Z32" s="13">
        <f>+IF(X32&lt;&gt;0,+(Y32/X32)*100,0)</f>
        <v>-7.609222489806234</v>
      </c>
      <c r="AA32" s="31">
        <f>SUM(AA28:AA31)</f>
        <v>39656913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844400</v>
      </c>
      <c r="D35" s="19"/>
      <c r="E35" s="20">
        <v>13467000</v>
      </c>
      <c r="F35" s="21">
        <v>5868592</v>
      </c>
      <c r="G35" s="21"/>
      <c r="H35" s="21"/>
      <c r="I35" s="21">
        <v>433635</v>
      </c>
      <c r="J35" s="21">
        <v>433635</v>
      </c>
      <c r="K35" s="21">
        <v>119603</v>
      </c>
      <c r="L35" s="21">
        <v>7252</v>
      </c>
      <c r="M35" s="21">
        <v>29000</v>
      </c>
      <c r="N35" s="21">
        <v>155855</v>
      </c>
      <c r="O35" s="21">
        <v>316025</v>
      </c>
      <c r="P35" s="21">
        <v>1714851</v>
      </c>
      <c r="Q35" s="21">
        <v>657386</v>
      </c>
      <c r="R35" s="21">
        <v>2688262</v>
      </c>
      <c r="S35" s="21"/>
      <c r="T35" s="21"/>
      <c r="U35" s="21"/>
      <c r="V35" s="21"/>
      <c r="W35" s="21">
        <v>3277752</v>
      </c>
      <c r="X35" s="21">
        <v>4401445</v>
      </c>
      <c r="Y35" s="21">
        <v>-1123693</v>
      </c>
      <c r="Z35" s="6">
        <v>-25.53</v>
      </c>
      <c r="AA35" s="28">
        <v>5868592</v>
      </c>
    </row>
    <row r="36" spans="1:27" ht="13.5">
      <c r="A36" s="60" t="s">
        <v>62</v>
      </c>
      <c r="B36" s="10"/>
      <c r="C36" s="61">
        <f aca="true" t="shared" si="6" ref="C36:Y36">SUM(C32:C35)</f>
        <v>2157786</v>
      </c>
      <c r="D36" s="61">
        <f>SUM(D32:D35)</f>
        <v>0</v>
      </c>
      <c r="E36" s="62">
        <f t="shared" si="6"/>
        <v>47287000</v>
      </c>
      <c r="F36" s="63">
        <f t="shared" si="6"/>
        <v>45525505</v>
      </c>
      <c r="G36" s="63">
        <f t="shared" si="6"/>
        <v>0</v>
      </c>
      <c r="H36" s="63">
        <f t="shared" si="6"/>
        <v>2962362</v>
      </c>
      <c r="I36" s="63">
        <f t="shared" si="6"/>
        <v>8848537</v>
      </c>
      <c r="J36" s="63">
        <f t="shared" si="6"/>
        <v>11810899</v>
      </c>
      <c r="K36" s="63">
        <f t="shared" si="6"/>
        <v>1706043</v>
      </c>
      <c r="L36" s="63">
        <f t="shared" si="6"/>
        <v>5002370</v>
      </c>
      <c r="M36" s="63">
        <f t="shared" si="6"/>
        <v>3239044</v>
      </c>
      <c r="N36" s="63">
        <f t="shared" si="6"/>
        <v>9947457</v>
      </c>
      <c r="O36" s="63">
        <f t="shared" si="6"/>
        <v>838484</v>
      </c>
      <c r="P36" s="63">
        <f t="shared" si="6"/>
        <v>4210299</v>
      </c>
      <c r="Q36" s="63">
        <f t="shared" si="6"/>
        <v>3950110</v>
      </c>
      <c r="R36" s="63">
        <f t="shared" si="6"/>
        <v>8998893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30757249</v>
      </c>
      <c r="X36" s="63">
        <f t="shared" si="6"/>
        <v>34144129</v>
      </c>
      <c r="Y36" s="63">
        <f t="shared" si="6"/>
        <v>-3386880</v>
      </c>
      <c r="Z36" s="64">
        <f>+IF(X36&lt;&gt;0,+(Y36/X36)*100,0)</f>
        <v>-9.919362710936337</v>
      </c>
      <c r="AA36" s="65">
        <f>SUM(AA32:AA35)</f>
        <v>45525505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-14190791</v>
      </c>
      <c r="D5" s="16">
        <f>SUM(D6:D8)</f>
        <v>0</v>
      </c>
      <c r="E5" s="17">
        <f t="shared" si="0"/>
        <v>3215004</v>
      </c>
      <c r="F5" s="18">
        <f t="shared" si="0"/>
        <v>3101428</v>
      </c>
      <c r="G5" s="18">
        <f t="shared" si="0"/>
        <v>0</v>
      </c>
      <c r="H5" s="18">
        <f t="shared" si="0"/>
        <v>72718</v>
      </c>
      <c r="I5" s="18">
        <f t="shared" si="0"/>
        <v>40705</v>
      </c>
      <c r="J5" s="18">
        <f t="shared" si="0"/>
        <v>113423</v>
      </c>
      <c r="K5" s="18">
        <f t="shared" si="0"/>
        <v>32005</v>
      </c>
      <c r="L5" s="18">
        <f t="shared" si="0"/>
        <v>210588</v>
      </c>
      <c r="M5" s="18">
        <f t="shared" si="0"/>
        <v>231095</v>
      </c>
      <c r="N5" s="18">
        <f t="shared" si="0"/>
        <v>473688</v>
      </c>
      <c r="O5" s="18">
        <f t="shared" si="0"/>
        <v>0</v>
      </c>
      <c r="P5" s="18">
        <f t="shared" si="0"/>
        <v>0</v>
      </c>
      <c r="Q5" s="18">
        <f t="shared" si="0"/>
        <v>51426</v>
      </c>
      <c r="R5" s="18">
        <f t="shared" si="0"/>
        <v>51426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638537</v>
      </c>
      <c r="X5" s="18">
        <f t="shared" si="0"/>
        <v>2382859</v>
      </c>
      <c r="Y5" s="18">
        <f t="shared" si="0"/>
        <v>-1744322</v>
      </c>
      <c r="Z5" s="4">
        <f>+IF(X5&lt;&gt;0,+(Y5/X5)*100,0)</f>
        <v>-73.20290457807197</v>
      </c>
      <c r="AA5" s="16">
        <f>SUM(AA6:AA8)</f>
        <v>3101428</v>
      </c>
    </row>
    <row r="6" spans="1:27" ht="13.5">
      <c r="A6" s="5" t="s">
        <v>32</v>
      </c>
      <c r="B6" s="3"/>
      <c r="C6" s="19">
        <v>846642</v>
      </c>
      <c r="D6" s="19"/>
      <c r="E6" s="20">
        <v>530004</v>
      </c>
      <c r="F6" s="21">
        <v>670008</v>
      </c>
      <c r="G6" s="21"/>
      <c r="H6" s="21"/>
      <c r="I6" s="21"/>
      <c r="J6" s="21"/>
      <c r="K6" s="21"/>
      <c r="L6" s="21">
        <v>80000</v>
      </c>
      <c r="M6" s="21">
        <v>90000</v>
      </c>
      <c r="N6" s="21">
        <v>170000</v>
      </c>
      <c r="O6" s="21"/>
      <c r="P6" s="21"/>
      <c r="Q6" s="21"/>
      <c r="R6" s="21"/>
      <c r="S6" s="21"/>
      <c r="T6" s="21"/>
      <c r="U6" s="21"/>
      <c r="V6" s="21"/>
      <c r="W6" s="21">
        <v>170000</v>
      </c>
      <c r="X6" s="21">
        <v>432504</v>
      </c>
      <c r="Y6" s="21">
        <v>-262504</v>
      </c>
      <c r="Z6" s="6">
        <v>-60.69</v>
      </c>
      <c r="AA6" s="28">
        <v>670008</v>
      </c>
    </row>
    <row r="7" spans="1:27" ht="13.5">
      <c r="A7" s="5" t="s">
        <v>33</v>
      </c>
      <c r="B7" s="3"/>
      <c r="C7" s="22">
        <v>-15037433</v>
      </c>
      <c r="D7" s="22"/>
      <c r="E7" s="23">
        <v>2685000</v>
      </c>
      <c r="F7" s="24">
        <v>2431420</v>
      </c>
      <c r="G7" s="24"/>
      <c r="H7" s="24">
        <v>72718</v>
      </c>
      <c r="I7" s="24">
        <v>40705</v>
      </c>
      <c r="J7" s="24">
        <v>113423</v>
      </c>
      <c r="K7" s="24">
        <v>32005</v>
      </c>
      <c r="L7" s="24">
        <v>130588</v>
      </c>
      <c r="M7" s="24">
        <v>141095</v>
      </c>
      <c r="N7" s="24">
        <v>303688</v>
      </c>
      <c r="O7" s="24"/>
      <c r="P7" s="24"/>
      <c r="Q7" s="24">
        <v>51426</v>
      </c>
      <c r="R7" s="24">
        <v>51426</v>
      </c>
      <c r="S7" s="24"/>
      <c r="T7" s="24"/>
      <c r="U7" s="24"/>
      <c r="V7" s="24"/>
      <c r="W7" s="24">
        <v>468537</v>
      </c>
      <c r="X7" s="24">
        <v>1950355</v>
      </c>
      <c r="Y7" s="24">
        <v>-1481818</v>
      </c>
      <c r="Z7" s="7">
        <v>-75.98</v>
      </c>
      <c r="AA7" s="29">
        <v>2431420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9259963</v>
      </c>
      <c r="D9" s="16">
        <f>SUM(D10:D14)</f>
        <v>0</v>
      </c>
      <c r="E9" s="17">
        <f t="shared" si="1"/>
        <v>13530012</v>
      </c>
      <c r="F9" s="18">
        <f t="shared" si="1"/>
        <v>11565400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125020</v>
      </c>
      <c r="M9" s="18">
        <f t="shared" si="1"/>
        <v>0</v>
      </c>
      <c r="N9" s="18">
        <f t="shared" si="1"/>
        <v>125020</v>
      </c>
      <c r="O9" s="18">
        <f t="shared" si="1"/>
        <v>173674</v>
      </c>
      <c r="P9" s="18">
        <f t="shared" si="1"/>
        <v>192274</v>
      </c>
      <c r="Q9" s="18">
        <f t="shared" si="1"/>
        <v>2508613</v>
      </c>
      <c r="R9" s="18">
        <f t="shared" si="1"/>
        <v>2874561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2999581</v>
      </c>
      <c r="X9" s="18">
        <f t="shared" si="1"/>
        <v>9656356</v>
      </c>
      <c r="Y9" s="18">
        <f t="shared" si="1"/>
        <v>-6656775</v>
      </c>
      <c r="Z9" s="4">
        <f>+IF(X9&lt;&gt;0,+(Y9/X9)*100,0)</f>
        <v>-68.93671898591974</v>
      </c>
      <c r="AA9" s="30">
        <f>SUM(AA10:AA14)</f>
        <v>11565400</v>
      </c>
    </row>
    <row r="10" spans="1:27" ht="13.5">
      <c r="A10" s="5" t="s">
        <v>36</v>
      </c>
      <c r="B10" s="3"/>
      <c r="C10" s="19">
        <v>4914377</v>
      </c>
      <c r="D10" s="19"/>
      <c r="E10" s="20">
        <v>7600008</v>
      </c>
      <c r="F10" s="21">
        <v>4535160</v>
      </c>
      <c r="G10" s="21"/>
      <c r="H10" s="21"/>
      <c r="I10" s="21"/>
      <c r="J10" s="21"/>
      <c r="K10" s="21"/>
      <c r="L10" s="21">
        <v>125020</v>
      </c>
      <c r="M10" s="21"/>
      <c r="N10" s="21">
        <v>125020</v>
      </c>
      <c r="O10" s="21">
        <v>173674</v>
      </c>
      <c r="P10" s="21">
        <v>192274</v>
      </c>
      <c r="Q10" s="21">
        <v>2508613</v>
      </c>
      <c r="R10" s="21">
        <v>2874561</v>
      </c>
      <c r="S10" s="21"/>
      <c r="T10" s="21"/>
      <c r="U10" s="21"/>
      <c r="V10" s="21"/>
      <c r="W10" s="21">
        <v>2999581</v>
      </c>
      <c r="X10" s="21">
        <v>4933794</v>
      </c>
      <c r="Y10" s="21">
        <v>-1934213</v>
      </c>
      <c r="Z10" s="6">
        <v>-39.2</v>
      </c>
      <c r="AA10" s="28">
        <v>4535160</v>
      </c>
    </row>
    <row r="11" spans="1:27" ht="13.5">
      <c r="A11" s="5" t="s">
        <v>37</v>
      </c>
      <c r="B11" s="3"/>
      <c r="C11" s="19">
        <v>4345586</v>
      </c>
      <c r="D11" s="19"/>
      <c r="E11" s="20">
        <v>5930004</v>
      </c>
      <c r="F11" s="21">
        <v>7030240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4722562</v>
      </c>
      <c r="Y11" s="21">
        <v>-4722562</v>
      </c>
      <c r="Z11" s="6">
        <v>-100</v>
      </c>
      <c r="AA11" s="28">
        <v>7030240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36137318</v>
      </c>
      <c r="D15" s="16">
        <f>SUM(D16:D18)</f>
        <v>0</v>
      </c>
      <c r="E15" s="17">
        <f t="shared" si="2"/>
        <v>66767112</v>
      </c>
      <c r="F15" s="18">
        <f t="shared" si="2"/>
        <v>65982340</v>
      </c>
      <c r="G15" s="18">
        <f t="shared" si="2"/>
        <v>1788546</v>
      </c>
      <c r="H15" s="18">
        <f t="shared" si="2"/>
        <v>706035</v>
      </c>
      <c r="I15" s="18">
        <f t="shared" si="2"/>
        <v>1296959</v>
      </c>
      <c r="J15" s="18">
        <f t="shared" si="2"/>
        <v>3791540</v>
      </c>
      <c r="K15" s="18">
        <f t="shared" si="2"/>
        <v>2849884</v>
      </c>
      <c r="L15" s="18">
        <f t="shared" si="2"/>
        <v>6205052</v>
      </c>
      <c r="M15" s="18">
        <f t="shared" si="2"/>
        <v>4174586</v>
      </c>
      <c r="N15" s="18">
        <f t="shared" si="2"/>
        <v>13229522</v>
      </c>
      <c r="O15" s="18">
        <f t="shared" si="2"/>
        <v>4672760</v>
      </c>
      <c r="P15" s="18">
        <f t="shared" si="2"/>
        <v>619039</v>
      </c>
      <c r="Q15" s="18">
        <f t="shared" si="2"/>
        <v>6071663</v>
      </c>
      <c r="R15" s="18">
        <f t="shared" si="2"/>
        <v>11363462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28384524</v>
      </c>
      <c r="X15" s="18">
        <f t="shared" si="2"/>
        <v>49879141</v>
      </c>
      <c r="Y15" s="18">
        <f t="shared" si="2"/>
        <v>-21494617</v>
      </c>
      <c r="Z15" s="4">
        <f>+IF(X15&lt;&gt;0,+(Y15/X15)*100,0)</f>
        <v>-43.09339850098862</v>
      </c>
      <c r="AA15" s="30">
        <f>SUM(AA16:AA18)</f>
        <v>65982340</v>
      </c>
    </row>
    <row r="16" spans="1:27" ht="13.5">
      <c r="A16" s="5" t="s">
        <v>42</v>
      </c>
      <c r="B16" s="3"/>
      <c r="C16" s="19">
        <v>26175525</v>
      </c>
      <c r="D16" s="19"/>
      <c r="E16" s="20">
        <v>28627116</v>
      </c>
      <c r="F16" s="21">
        <v>33871792</v>
      </c>
      <c r="G16" s="21">
        <v>1788546</v>
      </c>
      <c r="H16" s="21">
        <v>706035</v>
      </c>
      <c r="I16" s="21">
        <v>1195662</v>
      </c>
      <c r="J16" s="21">
        <v>3690243</v>
      </c>
      <c r="K16" s="21">
        <v>1912808</v>
      </c>
      <c r="L16" s="21">
        <v>2365184</v>
      </c>
      <c r="M16" s="21">
        <v>1569831</v>
      </c>
      <c r="N16" s="21">
        <v>5847823</v>
      </c>
      <c r="O16" s="21">
        <v>3207039</v>
      </c>
      <c r="P16" s="21">
        <v>445584</v>
      </c>
      <c r="Q16" s="21">
        <v>4007294</v>
      </c>
      <c r="R16" s="21">
        <v>7659917</v>
      </c>
      <c r="S16" s="21"/>
      <c r="T16" s="21"/>
      <c r="U16" s="21"/>
      <c r="V16" s="21"/>
      <c r="W16" s="21">
        <v>17197983</v>
      </c>
      <c r="X16" s="21">
        <v>22781506</v>
      </c>
      <c r="Y16" s="21">
        <v>-5583523</v>
      </c>
      <c r="Z16" s="6">
        <v>-24.51</v>
      </c>
      <c r="AA16" s="28">
        <v>33871792</v>
      </c>
    </row>
    <row r="17" spans="1:27" ht="13.5">
      <c r="A17" s="5" t="s">
        <v>43</v>
      </c>
      <c r="B17" s="3"/>
      <c r="C17" s="19">
        <v>9961793</v>
      </c>
      <c r="D17" s="19"/>
      <c r="E17" s="20">
        <v>38139996</v>
      </c>
      <c r="F17" s="21">
        <v>32110548</v>
      </c>
      <c r="G17" s="21"/>
      <c r="H17" s="21"/>
      <c r="I17" s="21">
        <v>101297</v>
      </c>
      <c r="J17" s="21">
        <v>101297</v>
      </c>
      <c r="K17" s="21">
        <v>937076</v>
      </c>
      <c r="L17" s="21">
        <v>3839868</v>
      </c>
      <c r="M17" s="21">
        <v>2604755</v>
      </c>
      <c r="N17" s="21">
        <v>7381699</v>
      </c>
      <c r="O17" s="21">
        <v>1465721</v>
      </c>
      <c r="P17" s="21">
        <v>173455</v>
      </c>
      <c r="Q17" s="21">
        <v>2064369</v>
      </c>
      <c r="R17" s="21">
        <v>3703545</v>
      </c>
      <c r="S17" s="21"/>
      <c r="T17" s="21"/>
      <c r="U17" s="21"/>
      <c r="V17" s="21"/>
      <c r="W17" s="21">
        <v>11186541</v>
      </c>
      <c r="X17" s="21">
        <v>27097635</v>
      </c>
      <c r="Y17" s="21">
        <v>-15911094</v>
      </c>
      <c r="Z17" s="6">
        <v>-58.72</v>
      </c>
      <c r="AA17" s="28">
        <v>32110548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56927</v>
      </c>
      <c r="D19" s="16">
        <f>SUM(D20:D23)</f>
        <v>0</v>
      </c>
      <c r="E19" s="17">
        <f t="shared" si="3"/>
        <v>15050004</v>
      </c>
      <c r="F19" s="18">
        <f t="shared" si="3"/>
        <v>15619700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3100500</v>
      </c>
      <c r="L19" s="18">
        <f t="shared" si="3"/>
        <v>1372903</v>
      </c>
      <c r="M19" s="18">
        <f t="shared" si="3"/>
        <v>-38685</v>
      </c>
      <c r="N19" s="18">
        <f t="shared" si="3"/>
        <v>4434718</v>
      </c>
      <c r="O19" s="18">
        <f t="shared" si="3"/>
        <v>49000</v>
      </c>
      <c r="P19" s="18">
        <f t="shared" si="3"/>
        <v>536648</v>
      </c>
      <c r="Q19" s="18">
        <f t="shared" si="3"/>
        <v>6971695</v>
      </c>
      <c r="R19" s="18">
        <f t="shared" si="3"/>
        <v>7557343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11992061</v>
      </c>
      <c r="X19" s="18">
        <f t="shared" si="3"/>
        <v>11429927</v>
      </c>
      <c r="Y19" s="18">
        <f t="shared" si="3"/>
        <v>562134</v>
      </c>
      <c r="Z19" s="4">
        <f>+IF(X19&lt;&gt;0,+(Y19/X19)*100,0)</f>
        <v>4.918089153150322</v>
      </c>
      <c r="AA19" s="30">
        <f>SUM(AA20:AA23)</f>
        <v>15619700</v>
      </c>
    </row>
    <row r="20" spans="1:27" ht="13.5">
      <c r="A20" s="5" t="s">
        <v>46</v>
      </c>
      <c r="B20" s="3"/>
      <c r="C20" s="19"/>
      <c r="D20" s="19"/>
      <c r="E20" s="20">
        <v>800004</v>
      </c>
      <c r="F20" s="21">
        <v>800004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600003</v>
      </c>
      <c r="Y20" s="21">
        <v>-600003</v>
      </c>
      <c r="Z20" s="6">
        <v>-100</v>
      </c>
      <c r="AA20" s="28">
        <v>800004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56927</v>
      </c>
      <c r="D23" s="19"/>
      <c r="E23" s="20">
        <v>14250000</v>
      </c>
      <c r="F23" s="21">
        <v>14819696</v>
      </c>
      <c r="G23" s="21"/>
      <c r="H23" s="21"/>
      <c r="I23" s="21"/>
      <c r="J23" s="21"/>
      <c r="K23" s="21">
        <v>3100500</v>
      </c>
      <c r="L23" s="21">
        <v>1372903</v>
      </c>
      <c r="M23" s="21">
        <v>-38685</v>
      </c>
      <c r="N23" s="21">
        <v>4434718</v>
      </c>
      <c r="O23" s="21">
        <v>49000</v>
      </c>
      <c r="P23" s="21">
        <v>536648</v>
      </c>
      <c r="Q23" s="21">
        <v>6971695</v>
      </c>
      <c r="R23" s="21">
        <v>7557343</v>
      </c>
      <c r="S23" s="21"/>
      <c r="T23" s="21"/>
      <c r="U23" s="21"/>
      <c r="V23" s="21"/>
      <c r="W23" s="21">
        <v>11992061</v>
      </c>
      <c r="X23" s="21">
        <v>10829924</v>
      </c>
      <c r="Y23" s="21">
        <v>1162137</v>
      </c>
      <c r="Z23" s="6">
        <v>10.73</v>
      </c>
      <c r="AA23" s="28">
        <v>14819696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31263417</v>
      </c>
      <c r="D25" s="50">
        <f>+D5+D9+D15+D19+D24</f>
        <v>0</v>
      </c>
      <c r="E25" s="51">
        <f t="shared" si="4"/>
        <v>98562132</v>
      </c>
      <c r="F25" s="52">
        <f t="shared" si="4"/>
        <v>96268868</v>
      </c>
      <c r="G25" s="52">
        <f t="shared" si="4"/>
        <v>1788546</v>
      </c>
      <c r="H25" s="52">
        <f t="shared" si="4"/>
        <v>778753</v>
      </c>
      <c r="I25" s="52">
        <f t="shared" si="4"/>
        <v>1337664</v>
      </c>
      <c r="J25" s="52">
        <f t="shared" si="4"/>
        <v>3904963</v>
      </c>
      <c r="K25" s="52">
        <f t="shared" si="4"/>
        <v>5982389</v>
      </c>
      <c r="L25" s="52">
        <f t="shared" si="4"/>
        <v>7913563</v>
      </c>
      <c r="M25" s="52">
        <f t="shared" si="4"/>
        <v>4366996</v>
      </c>
      <c r="N25" s="52">
        <f t="shared" si="4"/>
        <v>18262948</v>
      </c>
      <c r="O25" s="52">
        <f t="shared" si="4"/>
        <v>4895434</v>
      </c>
      <c r="P25" s="52">
        <f t="shared" si="4"/>
        <v>1347961</v>
      </c>
      <c r="Q25" s="52">
        <f t="shared" si="4"/>
        <v>15603397</v>
      </c>
      <c r="R25" s="52">
        <f t="shared" si="4"/>
        <v>21846792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44014703</v>
      </c>
      <c r="X25" s="52">
        <f t="shared" si="4"/>
        <v>73348283</v>
      </c>
      <c r="Y25" s="52">
        <f t="shared" si="4"/>
        <v>-29333580</v>
      </c>
      <c r="Z25" s="53">
        <f>+IF(X25&lt;&gt;0,+(Y25/X25)*100,0)</f>
        <v>-39.99218359344553</v>
      </c>
      <c r="AA25" s="54">
        <f>+AA5+AA9+AA15+AA19+AA24</f>
        <v>96268868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1531759</v>
      </c>
      <c r="D28" s="19"/>
      <c r="E28" s="20">
        <v>23340000</v>
      </c>
      <c r="F28" s="21">
        <v>22173000</v>
      </c>
      <c r="G28" s="21">
        <v>1448971</v>
      </c>
      <c r="H28" s="21">
        <v>-1405502</v>
      </c>
      <c r="I28" s="21">
        <v>101297</v>
      </c>
      <c r="J28" s="21">
        <v>144766</v>
      </c>
      <c r="K28" s="21">
        <v>937076</v>
      </c>
      <c r="L28" s="21">
        <v>3839868</v>
      </c>
      <c r="M28" s="21">
        <v>2604755</v>
      </c>
      <c r="N28" s="21">
        <v>7381699</v>
      </c>
      <c r="O28" s="21">
        <v>1890721</v>
      </c>
      <c r="P28" s="21">
        <v>314455</v>
      </c>
      <c r="Q28" s="21">
        <v>230522</v>
      </c>
      <c r="R28" s="21">
        <v>2435698</v>
      </c>
      <c r="S28" s="21"/>
      <c r="T28" s="21"/>
      <c r="U28" s="21"/>
      <c r="V28" s="21"/>
      <c r="W28" s="21">
        <v>9962163</v>
      </c>
      <c r="X28" s="21">
        <v>17213250</v>
      </c>
      <c r="Y28" s="21">
        <v>-7251087</v>
      </c>
      <c r="Z28" s="6">
        <v>-42.13</v>
      </c>
      <c r="AA28" s="19">
        <v>22173000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1531759</v>
      </c>
      <c r="D32" s="25">
        <f>SUM(D28:D31)</f>
        <v>0</v>
      </c>
      <c r="E32" s="26">
        <f t="shared" si="5"/>
        <v>23340000</v>
      </c>
      <c r="F32" s="27">
        <f t="shared" si="5"/>
        <v>22173000</v>
      </c>
      <c r="G32" s="27">
        <f t="shared" si="5"/>
        <v>1448971</v>
      </c>
      <c r="H32" s="27">
        <f t="shared" si="5"/>
        <v>-1405502</v>
      </c>
      <c r="I32" s="27">
        <f t="shared" si="5"/>
        <v>101297</v>
      </c>
      <c r="J32" s="27">
        <f t="shared" si="5"/>
        <v>144766</v>
      </c>
      <c r="K32" s="27">
        <f t="shared" si="5"/>
        <v>937076</v>
      </c>
      <c r="L32" s="27">
        <f t="shared" si="5"/>
        <v>3839868</v>
      </c>
      <c r="M32" s="27">
        <f t="shared" si="5"/>
        <v>2604755</v>
      </c>
      <c r="N32" s="27">
        <f t="shared" si="5"/>
        <v>7381699</v>
      </c>
      <c r="O32" s="27">
        <f t="shared" si="5"/>
        <v>1890721</v>
      </c>
      <c r="P32" s="27">
        <f t="shared" si="5"/>
        <v>314455</v>
      </c>
      <c r="Q32" s="27">
        <f t="shared" si="5"/>
        <v>230522</v>
      </c>
      <c r="R32" s="27">
        <f t="shared" si="5"/>
        <v>2435698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9962163</v>
      </c>
      <c r="X32" s="27">
        <f t="shared" si="5"/>
        <v>17213250</v>
      </c>
      <c r="Y32" s="27">
        <f t="shared" si="5"/>
        <v>-7251087</v>
      </c>
      <c r="Z32" s="13">
        <f>+IF(X32&lt;&gt;0,+(Y32/X32)*100,0)</f>
        <v>-42.12503158903751</v>
      </c>
      <c r="AA32" s="31">
        <f>SUM(AA28:AA31)</f>
        <v>22173000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23822860</v>
      </c>
      <c r="D35" s="19"/>
      <c r="E35" s="20">
        <v>75222132</v>
      </c>
      <c r="F35" s="21">
        <v>74095868</v>
      </c>
      <c r="G35" s="21">
        <v>339575</v>
      </c>
      <c r="H35" s="21">
        <v>2184255</v>
      </c>
      <c r="I35" s="21">
        <v>1236367</v>
      </c>
      <c r="J35" s="21">
        <v>3760197</v>
      </c>
      <c r="K35" s="21">
        <v>5045313</v>
      </c>
      <c r="L35" s="21">
        <v>4073695</v>
      </c>
      <c r="M35" s="21">
        <v>1762241</v>
      </c>
      <c r="N35" s="21">
        <v>10881249</v>
      </c>
      <c r="O35" s="21">
        <v>3004713</v>
      </c>
      <c r="P35" s="21">
        <v>1033506</v>
      </c>
      <c r="Q35" s="21">
        <v>15372875</v>
      </c>
      <c r="R35" s="21">
        <v>19411094</v>
      </c>
      <c r="S35" s="21"/>
      <c r="T35" s="21"/>
      <c r="U35" s="21"/>
      <c r="V35" s="21"/>
      <c r="W35" s="21">
        <v>34052540</v>
      </c>
      <c r="X35" s="21">
        <v>56135033</v>
      </c>
      <c r="Y35" s="21">
        <v>-22082493</v>
      </c>
      <c r="Z35" s="6">
        <v>-39.34</v>
      </c>
      <c r="AA35" s="28">
        <v>74095868</v>
      </c>
    </row>
    <row r="36" spans="1:27" ht="13.5">
      <c r="A36" s="60" t="s">
        <v>62</v>
      </c>
      <c r="B36" s="10"/>
      <c r="C36" s="61">
        <f aca="true" t="shared" si="6" ref="C36:Y36">SUM(C32:C35)</f>
        <v>25354619</v>
      </c>
      <c r="D36" s="61">
        <f>SUM(D32:D35)</f>
        <v>0</v>
      </c>
      <c r="E36" s="62">
        <f t="shared" si="6"/>
        <v>98562132</v>
      </c>
      <c r="F36" s="63">
        <f t="shared" si="6"/>
        <v>96268868</v>
      </c>
      <c r="G36" s="63">
        <f t="shared" si="6"/>
        <v>1788546</v>
      </c>
      <c r="H36" s="63">
        <f t="shared" si="6"/>
        <v>778753</v>
      </c>
      <c r="I36" s="63">
        <f t="shared" si="6"/>
        <v>1337664</v>
      </c>
      <c r="J36" s="63">
        <f t="shared" si="6"/>
        <v>3904963</v>
      </c>
      <c r="K36" s="63">
        <f t="shared" si="6"/>
        <v>5982389</v>
      </c>
      <c r="L36" s="63">
        <f t="shared" si="6"/>
        <v>7913563</v>
      </c>
      <c r="M36" s="63">
        <f t="shared" si="6"/>
        <v>4366996</v>
      </c>
      <c r="N36" s="63">
        <f t="shared" si="6"/>
        <v>18262948</v>
      </c>
      <c r="O36" s="63">
        <f t="shared" si="6"/>
        <v>4895434</v>
      </c>
      <c r="P36" s="63">
        <f t="shared" si="6"/>
        <v>1347961</v>
      </c>
      <c r="Q36" s="63">
        <f t="shared" si="6"/>
        <v>15603397</v>
      </c>
      <c r="R36" s="63">
        <f t="shared" si="6"/>
        <v>21846792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44014703</v>
      </c>
      <c r="X36" s="63">
        <f t="shared" si="6"/>
        <v>73348283</v>
      </c>
      <c r="Y36" s="63">
        <f t="shared" si="6"/>
        <v>-29333580</v>
      </c>
      <c r="Z36" s="64">
        <f>+IF(X36&lt;&gt;0,+(Y36/X36)*100,0)</f>
        <v>-39.99218359344553</v>
      </c>
      <c r="AA36" s="65">
        <f>SUM(AA32:AA35)</f>
        <v>96268868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110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-824732492</v>
      </c>
      <c r="D5" s="16">
        <f>SUM(D6:D8)</f>
        <v>0</v>
      </c>
      <c r="E5" s="17">
        <f t="shared" si="0"/>
        <v>66963024</v>
      </c>
      <c r="F5" s="18">
        <f t="shared" si="0"/>
        <v>70280154</v>
      </c>
      <c r="G5" s="18">
        <f t="shared" si="0"/>
        <v>14357</v>
      </c>
      <c r="H5" s="18">
        <f t="shared" si="0"/>
        <v>174756</v>
      </c>
      <c r="I5" s="18">
        <f t="shared" si="0"/>
        <v>21394</v>
      </c>
      <c r="J5" s="18">
        <f t="shared" si="0"/>
        <v>210507</v>
      </c>
      <c r="K5" s="18">
        <f t="shared" si="0"/>
        <v>135157</v>
      </c>
      <c r="L5" s="18">
        <f t="shared" si="0"/>
        <v>41060</v>
      </c>
      <c r="M5" s="18">
        <f t="shared" si="0"/>
        <v>261437</v>
      </c>
      <c r="N5" s="18">
        <f t="shared" si="0"/>
        <v>437654</v>
      </c>
      <c r="O5" s="18">
        <f t="shared" si="0"/>
        <v>13814</v>
      </c>
      <c r="P5" s="18">
        <f t="shared" si="0"/>
        <v>-31708083</v>
      </c>
      <c r="Q5" s="18">
        <f t="shared" si="0"/>
        <v>-607929</v>
      </c>
      <c r="R5" s="18">
        <f t="shared" si="0"/>
        <v>-32302198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-31654037</v>
      </c>
      <c r="X5" s="18">
        <f t="shared" si="0"/>
        <v>52295473</v>
      </c>
      <c r="Y5" s="18">
        <f t="shared" si="0"/>
        <v>-83949510</v>
      </c>
      <c r="Z5" s="4">
        <f>+IF(X5&lt;&gt;0,+(Y5/X5)*100,0)</f>
        <v>-160.52921062593697</v>
      </c>
      <c r="AA5" s="16">
        <f>SUM(AA6:AA8)</f>
        <v>70280154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-824732492</v>
      </c>
      <c r="D7" s="22"/>
      <c r="E7" s="23">
        <v>66963024</v>
      </c>
      <c r="F7" s="24">
        <v>70280154</v>
      </c>
      <c r="G7" s="24">
        <v>14357</v>
      </c>
      <c r="H7" s="24">
        <v>174756</v>
      </c>
      <c r="I7" s="24">
        <v>21394</v>
      </c>
      <c r="J7" s="24">
        <v>210507</v>
      </c>
      <c r="K7" s="24">
        <v>135157</v>
      </c>
      <c r="L7" s="24">
        <v>41060</v>
      </c>
      <c r="M7" s="24">
        <v>261437</v>
      </c>
      <c r="N7" s="24">
        <v>437654</v>
      </c>
      <c r="O7" s="24">
        <v>13814</v>
      </c>
      <c r="P7" s="24">
        <v>-31708083</v>
      </c>
      <c r="Q7" s="24">
        <v>-607929</v>
      </c>
      <c r="R7" s="24">
        <v>-32302198</v>
      </c>
      <c r="S7" s="24"/>
      <c r="T7" s="24"/>
      <c r="U7" s="24"/>
      <c r="V7" s="24"/>
      <c r="W7" s="24">
        <v>-31654037</v>
      </c>
      <c r="X7" s="24">
        <v>52295473</v>
      </c>
      <c r="Y7" s="24">
        <v>-83949510</v>
      </c>
      <c r="Z7" s="7">
        <v>-160.53</v>
      </c>
      <c r="AA7" s="29">
        <v>70280154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1800000</v>
      </c>
      <c r="F9" s="18">
        <f t="shared" si="1"/>
        <v>1800000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1350000</v>
      </c>
      <c r="Y9" s="18">
        <f t="shared" si="1"/>
        <v>-1350000</v>
      </c>
      <c r="Z9" s="4">
        <f>+IF(X9&lt;&gt;0,+(Y9/X9)*100,0)</f>
        <v>-100</v>
      </c>
      <c r="AA9" s="30">
        <f>SUM(AA10:AA14)</f>
        <v>1800000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>
        <v>1800000</v>
      </c>
      <c r="F14" s="24">
        <v>1800000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1350000</v>
      </c>
      <c r="Y14" s="24">
        <v>-1350000</v>
      </c>
      <c r="Z14" s="7">
        <v>-100</v>
      </c>
      <c r="AA14" s="29">
        <v>1800000</v>
      </c>
    </row>
    <row r="15" spans="1:27" ht="13.5">
      <c r="A15" s="2" t="s">
        <v>41</v>
      </c>
      <c r="B15" s="8"/>
      <c r="C15" s="16">
        <f aca="true" t="shared" si="2" ref="C15:Y15">SUM(C16:C18)</f>
        <v>528815490</v>
      </c>
      <c r="D15" s="16">
        <f>SUM(D16:D18)</f>
        <v>0</v>
      </c>
      <c r="E15" s="17">
        <f t="shared" si="2"/>
        <v>4697832</v>
      </c>
      <c r="F15" s="18">
        <f t="shared" si="2"/>
        <v>4697832</v>
      </c>
      <c r="G15" s="18">
        <f t="shared" si="2"/>
        <v>0</v>
      </c>
      <c r="H15" s="18">
        <f t="shared" si="2"/>
        <v>474960</v>
      </c>
      <c r="I15" s="18">
        <f t="shared" si="2"/>
        <v>-280733</v>
      </c>
      <c r="J15" s="18">
        <f t="shared" si="2"/>
        <v>194227</v>
      </c>
      <c r="K15" s="18">
        <f t="shared" si="2"/>
        <v>40881</v>
      </c>
      <c r="L15" s="18">
        <f t="shared" si="2"/>
        <v>264070</v>
      </c>
      <c r="M15" s="18">
        <f t="shared" si="2"/>
        <v>1097872</v>
      </c>
      <c r="N15" s="18">
        <f t="shared" si="2"/>
        <v>1402823</v>
      </c>
      <c r="O15" s="18">
        <f t="shared" si="2"/>
        <v>1800</v>
      </c>
      <c r="P15" s="18">
        <f t="shared" si="2"/>
        <v>102533</v>
      </c>
      <c r="Q15" s="18">
        <f t="shared" si="2"/>
        <v>-96819</v>
      </c>
      <c r="R15" s="18">
        <f t="shared" si="2"/>
        <v>7514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1604564</v>
      </c>
      <c r="X15" s="18">
        <f t="shared" si="2"/>
        <v>3523374</v>
      </c>
      <c r="Y15" s="18">
        <f t="shared" si="2"/>
        <v>-1918810</v>
      </c>
      <c r="Z15" s="4">
        <f>+IF(X15&lt;&gt;0,+(Y15/X15)*100,0)</f>
        <v>-54.45944710950356</v>
      </c>
      <c r="AA15" s="30">
        <f>SUM(AA16:AA18)</f>
        <v>4697832</v>
      </c>
    </row>
    <row r="16" spans="1:27" ht="13.5">
      <c r="A16" s="5" t="s">
        <v>42</v>
      </c>
      <c r="B16" s="3"/>
      <c r="C16" s="19">
        <v>528815490</v>
      </c>
      <c r="D16" s="19"/>
      <c r="E16" s="20">
        <v>4697832</v>
      </c>
      <c r="F16" s="21">
        <v>4697832</v>
      </c>
      <c r="G16" s="21"/>
      <c r="H16" s="21">
        <v>474960</v>
      </c>
      <c r="I16" s="21">
        <v>-280733</v>
      </c>
      <c r="J16" s="21">
        <v>194227</v>
      </c>
      <c r="K16" s="21">
        <v>40881</v>
      </c>
      <c r="L16" s="21">
        <v>264070</v>
      </c>
      <c r="M16" s="21">
        <v>1097872</v>
      </c>
      <c r="N16" s="21">
        <v>1402823</v>
      </c>
      <c r="O16" s="21">
        <v>1800</v>
      </c>
      <c r="P16" s="21">
        <v>102533</v>
      </c>
      <c r="Q16" s="21">
        <v>-96819</v>
      </c>
      <c r="R16" s="21">
        <v>7514</v>
      </c>
      <c r="S16" s="21"/>
      <c r="T16" s="21"/>
      <c r="U16" s="21"/>
      <c r="V16" s="21"/>
      <c r="W16" s="21">
        <v>1604564</v>
      </c>
      <c r="X16" s="21">
        <v>3523374</v>
      </c>
      <c r="Y16" s="21">
        <v>-1918810</v>
      </c>
      <c r="Z16" s="6">
        <v>-54.46</v>
      </c>
      <c r="AA16" s="28">
        <v>4697832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1724279</v>
      </c>
      <c r="D19" s="16">
        <f>SUM(D20:D23)</f>
        <v>0</v>
      </c>
      <c r="E19" s="17">
        <f t="shared" si="3"/>
        <v>272909604</v>
      </c>
      <c r="F19" s="18">
        <f t="shared" si="3"/>
        <v>272909604</v>
      </c>
      <c r="G19" s="18">
        <f t="shared" si="3"/>
        <v>1187955</v>
      </c>
      <c r="H19" s="18">
        <f t="shared" si="3"/>
        <v>13809995</v>
      </c>
      <c r="I19" s="18">
        <f t="shared" si="3"/>
        <v>12778726</v>
      </c>
      <c r="J19" s="18">
        <f t="shared" si="3"/>
        <v>27776676</v>
      </c>
      <c r="K19" s="18">
        <f t="shared" si="3"/>
        <v>4293893</v>
      </c>
      <c r="L19" s="18">
        <f t="shared" si="3"/>
        <v>17297580</v>
      </c>
      <c r="M19" s="18">
        <f t="shared" si="3"/>
        <v>20774589</v>
      </c>
      <c r="N19" s="18">
        <f t="shared" si="3"/>
        <v>42366062</v>
      </c>
      <c r="O19" s="18">
        <f t="shared" si="3"/>
        <v>5946828</v>
      </c>
      <c r="P19" s="18">
        <f t="shared" si="3"/>
        <v>22522064</v>
      </c>
      <c r="Q19" s="18">
        <f t="shared" si="3"/>
        <v>32003717</v>
      </c>
      <c r="R19" s="18">
        <f t="shared" si="3"/>
        <v>60472609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130615347</v>
      </c>
      <c r="X19" s="18">
        <f t="shared" si="3"/>
        <v>204682208</v>
      </c>
      <c r="Y19" s="18">
        <f t="shared" si="3"/>
        <v>-74066861</v>
      </c>
      <c r="Z19" s="4">
        <f>+IF(X19&lt;&gt;0,+(Y19/X19)*100,0)</f>
        <v>-36.18627223329543</v>
      </c>
      <c r="AA19" s="30">
        <f>SUM(AA20:AA23)</f>
        <v>272909604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1724279</v>
      </c>
      <c r="D21" s="19"/>
      <c r="E21" s="20">
        <v>182958216</v>
      </c>
      <c r="F21" s="21">
        <v>182958216</v>
      </c>
      <c r="G21" s="21">
        <v>775009</v>
      </c>
      <c r="H21" s="21">
        <v>11204273</v>
      </c>
      <c r="I21" s="21">
        <v>9246524</v>
      </c>
      <c r="J21" s="21">
        <v>21225806</v>
      </c>
      <c r="K21" s="21">
        <v>4374462</v>
      </c>
      <c r="L21" s="21">
        <v>7215175</v>
      </c>
      <c r="M21" s="21">
        <v>16430671</v>
      </c>
      <c r="N21" s="21">
        <v>28020308</v>
      </c>
      <c r="O21" s="21">
        <v>3708112</v>
      </c>
      <c r="P21" s="21">
        <v>21313200</v>
      </c>
      <c r="Q21" s="21">
        <v>20247561</v>
      </c>
      <c r="R21" s="21">
        <v>45268873</v>
      </c>
      <c r="S21" s="21"/>
      <c r="T21" s="21"/>
      <c r="U21" s="21"/>
      <c r="V21" s="21"/>
      <c r="W21" s="21">
        <v>94514987</v>
      </c>
      <c r="X21" s="21">
        <v>137218662</v>
      </c>
      <c r="Y21" s="21">
        <v>-42703675</v>
      </c>
      <c r="Z21" s="6">
        <v>-31.12</v>
      </c>
      <c r="AA21" s="28">
        <v>182958216</v>
      </c>
    </row>
    <row r="22" spans="1:27" ht="13.5">
      <c r="A22" s="5" t="s">
        <v>48</v>
      </c>
      <c r="B22" s="3"/>
      <c r="C22" s="22"/>
      <c r="D22" s="22"/>
      <c r="E22" s="23">
        <v>89951388</v>
      </c>
      <c r="F22" s="24">
        <v>89951388</v>
      </c>
      <c r="G22" s="24">
        <v>412946</v>
      </c>
      <c r="H22" s="24">
        <v>2605722</v>
      </c>
      <c r="I22" s="24">
        <v>3532202</v>
      </c>
      <c r="J22" s="24">
        <v>6550870</v>
      </c>
      <c r="K22" s="24">
        <v>-80569</v>
      </c>
      <c r="L22" s="24">
        <v>10082405</v>
      </c>
      <c r="M22" s="24">
        <v>4343918</v>
      </c>
      <c r="N22" s="24">
        <v>14345754</v>
      </c>
      <c r="O22" s="24">
        <v>2238716</v>
      </c>
      <c r="P22" s="24">
        <v>1208864</v>
      </c>
      <c r="Q22" s="24">
        <v>11756156</v>
      </c>
      <c r="R22" s="24">
        <v>15203736</v>
      </c>
      <c r="S22" s="24"/>
      <c r="T22" s="24"/>
      <c r="U22" s="24"/>
      <c r="V22" s="24"/>
      <c r="W22" s="24">
        <v>36100360</v>
      </c>
      <c r="X22" s="24">
        <v>67463546</v>
      </c>
      <c r="Y22" s="24">
        <v>-31363186</v>
      </c>
      <c r="Z22" s="7">
        <v>-46.49</v>
      </c>
      <c r="AA22" s="29">
        <v>89951388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-294192723</v>
      </c>
      <c r="D25" s="50">
        <f>+D5+D9+D15+D19+D24</f>
        <v>0</v>
      </c>
      <c r="E25" s="51">
        <f t="shared" si="4"/>
        <v>346370460</v>
      </c>
      <c r="F25" s="52">
        <f t="shared" si="4"/>
        <v>349687590</v>
      </c>
      <c r="G25" s="52">
        <f t="shared" si="4"/>
        <v>1202312</v>
      </c>
      <c r="H25" s="52">
        <f t="shared" si="4"/>
        <v>14459711</v>
      </c>
      <c r="I25" s="52">
        <f t="shared" si="4"/>
        <v>12519387</v>
      </c>
      <c r="J25" s="52">
        <f t="shared" si="4"/>
        <v>28181410</v>
      </c>
      <c r="K25" s="52">
        <f t="shared" si="4"/>
        <v>4469931</v>
      </c>
      <c r="L25" s="52">
        <f t="shared" si="4"/>
        <v>17602710</v>
      </c>
      <c r="M25" s="52">
        <f t="shared" si="4"/>
        <v>22133898</v>
      </c>
      <c r="N25" s="52">
        <f t="shared" si="4"/>
        <v>44206539</v>
      </c>
      <c r="O25" s="52">
        <f t="shared" si="4"/>
        <v>5962442</v>
      </c>
      <c r="P25" s="52">
        <f t="shared" si="4"/>
        <v>-9083486</v>
      </c>
      <c r="Q25" s="52">
        <f t="shared" si="4"/>
        <v>31298969</v>
      </c>
      <c r="R25" s="52">
        <f t="shared" si="4"/>
        <v>28177925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100565874</v>
      </c>
      <c r="X25" s="52">
        <f t="shared" si="4"/>
        <v>261851055</v>
      </c>
      <c r="Y25" s="52">
        <f t="shared" si="4"/>
        <v>-161285181</v>
      </c>
      <c r="Z25" s="53">
        <f>+IF(X25&lt;&gt;0,+(Y25/X25)*100,0)</f>
        <v>-61.59424524755113</v>
      </c>
      <c r="AA25" s="54">
        <f>+AA5+AA9+AA15+AA19+AA24</f>
        <v>349687590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523175209</v>
      </c>
      <c r="D28" s="19"/>
      <c r="E28" s="20">
        <v>257909592</v>
      </c>
      <c r="F28" s="21">
        <v>257909592</v>
      </c>
      <c r="G28" s="21">
        <v>1187955</v>
      </c>
      <c r="H28" s="21">
        <v>12591330</v>
      </c>
      <c r="I28" s="21">
        <v>12760776</v>
      </c>
      <c r="J28" s="21">
        <v>26540061</v>
      </c>
      <c r="K28" s="21">
        <v>4286463</v>
      </c>
      <c r="L28" s="21">
        <v>17561650</v>
      </c>
      <c r="M28" s="21">
        <v>20694028</v>
      </c>
      <c r="N28" s="21">
        <v>42542141</v>
      </c>
      <c r="O28" s="21">
        <v>5861940</v>
      </c>
      <c r="P28" s="21">
        <v>22192025</v>
      </c>
      <c r="Q28" s="21">
        <v>31233985</v>
      </c>
      <c r="R28" s="21">
        <v>59287950</v>
      </c>
      <c r="S28" s="21"/>
      <c r="T28" s="21"/>
      <c r="U28" s="21"/>
      <c r="V28" s="21"/>
      <c r="W28" s="21">
        <v>128370152</v>
      </c>
      <c r="X28" s="21">
        <v>193432199</v>
      </c>
      <c r="Y28" s="21">
        <v>-65062047</v>
      </c>
      <c r="Z28" s="6">
        <v>-33.64</v>
      </c>
      <c r="AA28" s="19">
        <v>257909592</v>
      </c>
    </row>
    <row r="29" spans="1:27" ht="13.5">
      <c r="A29" s="56" t="s">
        <v>55</v>
      </c>
      <c r="B29" s="3"/>
      <c r="C29" s="19">
        <v>1186172</v>
      </c>
      <c r="D29" s="19"/>
      <c r="E29" s="20">
        <v>4347828</v>
      </c>
      <c r="F29" s="21">
        <v>6086958</v>
      </c>
      <c r="G29" s="21"/>
      <c r="H29" s="21">
        <v>448751</v>
      </c>
      <c r="I29" s="21">
        <v>-280733</v>
      </c>
      <c r="J29" s="21">
        <v>168018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168018</v>
      </c>
      <c r="X29" s="21">
        <v>4347826</v>
      </c>
      <c r="Y29" s="21">
        <v>-4179808</v>
      </c>
      <c r="Z29" s="6">
        <v>-96.14</v>
      </c>
      <c r="AA29" s="28">
        <v>6086958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524361381</v>
      </c>
      <c r="D32" s="25">
        <f>SUM(D28:D31)</f>
        <v>0</v>
      </c>
      <c r="E32" s="26">
        <f t="shared" si="5"/>
        <v>262257420</v>
      </c>
      <c r="F32" s="27">
        <f t="shared" si="5"/>
        <v>263996550</v>
      </c>
      <c r="G32" s="27">
        <f t="shared" si="5"/>
        <v>1187955</v>
      </c>
      <c r="H32" s="27">
        <f t="shared" si="5"/>
        <v>13040081</v>
      </c>
      <c r="I32" s="27">
        <f t="shared" si="5"/>
        <v>12480043</v>
      </c>
      <c r="J32" s="27">
        <f t="shared" si="5"/>
        <v>26708079</v>
      </c>
      <c r="K32" s="27">
        <f t="shared" si="5"/>
        <v>4286463</v>
      </c>
      <c r="L32" s="27">
        <f t="shared" si="5"/>
        <v>17561650</v>
      </c>
      <c r="M32" s="27">
        <f t="shared" si="5"/>
        <v>20694028</v>
      </c>
      <c r="N32" s="27">
        <f t="shared" si="5"/>
        <v>42542141</v>
      </c>
      <c r="O32" s="27">
        <f t="shared" si="5"/>
        <v>5861940</v>
      </c>
      <c r="P32" s="27">
        <f t="shared" si="5"/>
        <v>22192025</v>
      </c>
      <c r="Q32" s="27">
        <f t="shared" si="5"/>
        <v>31233985</v>
      </c>
      <c r="R32" s="27">
        <f t="shared" si="5"/>
        <v>59287950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128538170</v>
      </c>
      <c r="X32" s="27">
        <f t="shared" si="5"/>
        <v>197780025</v>
      </c>
      <c r="Y32" s="27">
        <f t="shared" si="5"/>
        <v>-69241855</v>
      </c>
      <c r="Z32" s="13">
        <f>+IF(X32&lt;&gt;0,+(Y32/X32)*100,0)</f>
        <v>-35.00952889453826</v>
      </c>
      <c r="AA32" s="31">
        <f>SUM(AA28:AA31)</f>
        <v>263996550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>
        <v>672343</v>
      </c>
      <c r="D34" s="19"/>
      <c r="E34" s="20">
        <v>63148524</v>
      </c>
      <c r="F34" s="21">
        <v>63148524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47361393</v>
      </c>
      <c r="Y34" s="21">
        <v>-47361393</v>
      </c>
      <c r="Z34" s="6">
        <v>-100</v>
      </c>
      <c r="AA34" s="28">
        <v>63148524</v>
      </c>
    </row>
    <row r="35" spans="1:27" ht="13.5">
      <c r="A35" s="59" t="s">
        <v>61</v>
      </c>
      <c r="B35" s="3"/>
      <c r="C35" s="19">
        <v>4890927</v>
      </c>
      <c r="D35" s="19"/>
      <c r="E35" s="20">
        <v>20964516</v>
      </c>
      <c r="F35" s="21">
        <v>22542516</v>
      </c>
      <c r="G35" s="21">
        <v>13607</v>
      </c>
      <c r="H35" s="21">
        <v>1393421</v>
      </c>
      <c r="I35" s="21">
        <v>39344</v>
      </c>
      <c r="J35" s="21">
        <v>1446372</v>
      </c>
      <c r="K35" s="21">
        <v>172968</v>
      </c>
      <c r="L35" s="21">
        <v>41060</v>
      </c>
      <c r="M35" s="21">
        <v>1237393</v>
      </c>
      <c r="N35" s="21">
        <v>1451421</v>
      </c>
      <c r="O35" s="21">
        <v>100502</v>
      </c>
      <c r="P35" s="21">
        <v>476326</v>
      </c>
      <c r="Q35" s="21">
        <v>2286</v>
      </c>
      <c r="R35" s="21">
        <v>579114</v>
      </c>
      <c r="S35" s="21"/>
      <c r="T35" s="21"/>
      <c r="U35" s="21"/>
      <c r="V35" s="21"/>
      <c r="W35" s="21">
        <v>3476907</v>
      </c>
      <c r="X35" s="21">
        <v>16709637</v>
      </c>
      <c r="Y35" s="21">
        <v>-13232730</v>
      </c>
      <c r="Z35" s="6">
        <v>-79.19</v>
      </c>
      <c r="AA35" s="28">
        <v>22542516</v>
      </c>
    </row>
    <row r="36" spans="1:27" ht="13.5">
      <c r="A36" s="60" t="s">
        <v>62</v>
      </c>
      <c r="B36" s="10"/>
      <c r="C36" s="61">
        <f aca="true" t="shared" si="6" ref="C36:Y36">SUM(C32:C35)</f>
        <v>529924651</v>
      </c>
      <c r="D36" s="61">
        <f>SUM(D32:D35)</f>
        <v>0</v>
      </c>
      <c r="E36" s="62">
        <f t="shared" si="6"/>
        <v>346370460</v>
      </c>
      <c r="F36" s="63">
        <f t="shared" si="6"/>
        <v>349687590</v>
      </c>
      <c r="G36" s="63">
        <f t="shared" si="6"/>
        <v>1201562</v>
      </c>
      <c r="H36" s="63">
        <f t="shared" si="6"/>
        <v>14433502</v>
      </c>
      <c r="I36" s="63">
        <f t="shared" si="6"/>
        <v>12519387</v>
      </c>
      <c r="J36" s="63">
        <f t="shared" si="6"/>
        <v>28154451</v>
      </c>
      <c r="K36" s="63">
        <f t="shared" si="6"/>
        <v>4459431</v>
      </c>
      <c r="L36" s="63">
        <f t="shared" si="6"/>
        <v>17602710</v>
      </c>
      <c r="M36" s="63">
        <f t="shared" si="6"/>
        <v>21931421</v>
      </c>
      <c r="N36" s="63">
        <f t="shared" si="6"/>
        <v>43993562</v>
      </c>
      <c r="O36" s="63">
        <f t="shared" si="6"/>
        <v>5962442</v>
      </c>
      <c r="P36" s="63">
        <f t="shared" si="6"/>
        <v>22668351</v>
      </c>
      <c r="Q36" s="63">
        <f t="shared" si="6"/>
        <v>31236271</v>
      </c>
      <c r="R36" s="63">
        <f t="shared" si="6"/>
        <v>59867064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132015077</v>
      </c>
      <c r="X36" s="63">
        <f t="shared" si="6"/>
        <v>261851055</v>
      </c>
      <c r="Y36" s="63">
        <f t="shared" si="6"/>
        <v>-129835978</v>
      </c>
      <c r="Z36" s="64">
        <f>+IF(X36&lt;&gt;0,+(Y36/X36)*100,0)</f>
        <v>-49.58390486530597</v>
      </c>
      <c r="AA36" s="65">
        <f>SUM(AA32:AA35)</f>
        <v>349687590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111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-8939187</v>
      </c>
      <c r="D5" s="16">
        <f>SUM(D6:D8)</f>
        <v>0</v>
      </c>
      <c r="E5" s="17">
        <f t="shared" si="0"/>
        <v>755000</v>
      </c>
      <c r="F5" s="18">
        <f t="shared" si="0"/>
        <v>2580000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198554</v>
      </c>
      <c r="N5" s="18">
        <f t="shared" si="0"/>
        <v>198554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198554</v>
      </c>
      <c r="X5" s="18">
        <f t="shared" si="0"/>
        <v>1296253</v>
      </c>
      <c r="Y5" s="18">
        <f t="shared" si="0"/>
        <v>-1097699</v>
      </c>
      <c r="Z5" s="4">
        <f>+IF(X5&lt;&gt;0,+(Y5/X5)*100,0)</f>
        <v>-84.68246553720608</v>
      </c>
      <c r="AA5" s="16">
        <f>SUM(AA6:AA8)</f>
        <v>2580000</v>
      </c>
    </row>
    <row r="6" spans="1:27" ht="13.5">
      <c r="A6" s="5" t="s">
        <v>32</v>
      </c>
      <c r="B6" s="3"/>
      <c r="C6" s="19">
        <v>686946</v>
      </c>
      <c r="D6" s="19"/>
      <c r="E6" s="20">
        <v>555000</v>
      </c>
      <c r="F6" s="21">
        <v>600000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434250</v>
      </c>
      <c r="Y6" s="21">
        <v>-434250</v>
      </c>
      <c r="Z6" s="6">
        <v>-100</v>
      </c>
      <c r="AA6" s="28">
        <v>600000</v>
      </c>
    </row>
    <row r="7" spans="1:27" ht="13.5">
      <c r="A7" s="5" t="s">
        <v>33</v>
      </c>
      <c r="B7" s="3"/>
      <c r="C7" s="22">
        <v>-9626133</v>
      </c>
      <c r="D7" s="22"/>
      <c r="E7" s="23">
        <v>200000</v>
      </c>
      <c r="F7" s="24">
        <v>1980000</v>
      </c>
      <c r="G7" s="24"/>
      <c r="H7" s="24"/>
      <c r="I7" s="24"/>
      <c r="J7" s="24"/>
      <c r="K7" s="24"/>
      <c r="L7" s="24"/>
      <c r="M7" s="24">
        <v>198554</v>
      </c>
      <c r="N7" s="24">
        <v>198554</v>
      </c>
      <c r="O7" s="24"/>
      <c r="P7" s="24"/>
      <c r="Q7" s="24"/>
      <c r="R7" s="24"/>
      <c r="S7" s="24"/>
      <c r="T7" s="24"/>
      <c r="U7" s="24"/>
      <c r="V7" s="24"/>
      <c r="W7" s="24">
        <v>198554</v>
      </c>
      <c r="X7" s="24">
        <v>862003</v>
      </c>
      <c r="Y7" s="24">
        <v>-663449</v>
      </c>
      <c r="Z7" s="7">
        <v>-76.97</v>
      </c>
      <c r="AA7" s="29">
        <v>1980000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14777465</v>
      </c>
      <c r="D9" s="16">
        <f>SUM(D10:D14)</f>
        <v>0</v>
      </c>
      <c r="E9" s="17">
        <f t="shared" si="1"/>
        <v>30354000</v>
      </c>
      <c r="F9" s="18">
        <f t="shared" si="1"/>
        <v>35259845</v>
      </c>
      <c r="G9" s="18">
        <f t="shared" si="1"/>
        <v>211042</v>
      </c>
      <c r="H9" s="18">
        <f t="shared" si="1"/>
        <v>1866280</v>
      </c>
      <c r="I9" s="18">
        <f t="shared" si="1"/>
        <v>0</v>
      </c>
      <c r="J9" s="18">
        <f t="shared" si="1"/>
        <v>2077322</v>
      </c>
      <c r="K9" s="18">
        <f t="shared" si="1"/>
        <v>5037269</v>
      </c>
      <c r="L9" s="18">
        <f t="shared" si="1"/>
        <v>148014</v>
      </c>
      <c r="M9" s="18">
        <f t="shared" si="1"/>
        <v>1451422</v>
      </c>
      <c r="N9" s="18">
        <f t="shared" si="1"/>
        <v>6636705</v>
      </c>
      <c r="O9" s="18">
        <f t="shared" si="1"/>
        <v>203631</v>
      </c>
      <c r="P9" s="18">
        <f t="shared" si="1"/>
        <v>841072</v>
      </c>
      <c r="Q9" s="18">
        <f t="shared" si="1"/>
        <v>2363828</v>
      </c>
      <c r="R9" s="18">
        <f t="shared" si="1"/>
        <v>3408531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12122558</v>
      </c>
      <c r="X9" s="18">
        <f t="shared" si="1"/>
        <v>25285539</v>
      </c>
      <c r="Y9" s="18">
        <f t="shared" si="1"/>
        <v>-13162981</v>
      </c>
      <c r="Z9" s="4">
        <f>+IF(X9&lt;&gt;0,+(Y9/X9)*100,0)</f>
        <v>-52.05734787777314</v>
      </c>
      <c r="AA9" s="30">
        <f>SUM(AA10:AA14)</f>
        <v>35259845</v>
      </c>
    </row>
    <row r="10" spans="1:27" ht="13.5">
      <c r="A10" s="5" t="s">
        <v>36</v>
      </c>
      <c r="B10" s="3"/>
      <c r="C10" s="19">
        <v>6528306</v>
      </c>
      <c r="D10" s="19"/>
      <c r="E10" s="20">
        <v>8204000</v>
      </c>
      <c r="F10" s="21">
        <v>8684124</v>
      </c>
      <c r="G10" s="21"/>
      <c r="H10" s="21">
        <v>1828369</v>
      </c>
      <c r="I10" s="21"/>
      <c r="J10" s="21">
        <v>1828369</v>
      </c>
      <c r="K10" s="21">
        <v>312260</v>
      </c>
      <c r="L10" s="21">
        <v>148014</v>
      </c>
      <c r="M10" s="21">
        <v>882900</v>
      </c>
      <c r="N10" s="21">
        <v>1343174</v>
      </c>
      <c r="O10" s="21"/>
      <c r="P10" s="21">
        <v>239820</v>
      </c>
      <c r="Q10" s="21">
        <v>1604</v>
      </c>
      <c r="R10" s="21">
        <v>241424</v>
      </c>
      <c r="S10" s="21"/>
      <c r="T10" s="21"/>
      <c r="U10" s="21"/>
      <c r="V10" s="21"/>
      <c r="W10" s="21">
        <v>3412967</v>
      </c>
      <c r="X10" s="21">
        <v>6832144</v>
      </c>
      <c r="Y10" s="21">
        <v>-3419177</v>
      </c>
      <c r="Z10" s="6">
        <v>-50.05</v>
      </c>
      <c r="AA10" s="28">
        <v>8684124</v>
      </c>
    </row>
    <row r="11" spans="1:27" ht="13.5">
      <c r="A11" s="5" t="s">
        <v>37</v>
      </c>
      <c r="B11" s="3"/>
      <c r="C11" s="19">
        <v>63</v>
      </c>
      <c r="D11" s="19"/>
      <c r="E11" s="20">
        <v>300000</v>
      </c>
      <c r="F11" s="21">
        <v>400000</v>
      </c>
      <c r="G11" s="21"/>
      <c r="H11" s="21"/>
      <c r="I11" s="21"/>
      <c r="J11" s="21"/>
      <c r="K11" s="21"/>
      <c r="L11" s="21"/>
      <c r="M11" s="21">
        <v>82217</v>
      </c>
      <c r="N11" s="21">
        <v>82217</v>
      </c>
      <c r="O11" s="21"/>
      <c r="P11" s="21"/>
      <c r="Q11" s="21"/>
      <c r="R11" s="21"/>
      <c r="S11" s="21"/>
      <c r="T11" s="21"/>
      <c r="U11" s="21"/>
      <c r="V11" s="21"/>
      <c r="W11" s="21">
        <v>82217</v>
      </c>
      <c r="X11" s="21">
        <v>325000</v>
      </c>
      <c r="Y11" s="21">
        <v>-242783</v>
      </c>
      <c r="Z11" s="6">
        <v>-74.7</v>
      </c>
      <c r="AA11" s="28">
        <v>400000</v>
      </c>
    </row>
    <row r="12" spans="1:27" ht="13.5">
      <c r="A12" s="5" t="s">
        <v>38</v>
      </c>
      <c r="B12" s="3"/>
      <c r="C12" s="19">
        <v>5942671</v>
      </c>
      <c r="D12" s="19"/>
      <c r="E12" s="20">
        <v>1850000</v>
      </c>
      <c r="F12" s="21">
        <v>956000</v>
      </c>
      <c r="G12" s="21"/>
      <c r="H12" s="21"/>
      <c r="I12" s="21"/>
      <c r="J12" s="21"/>
      <c r="K12" s="21"/>
      <c r="L12" s="21"/>
      <c r="M12" s="21">
        <v>486305</v>
      </c>
      <c r="N12" s="21">
        <v>486305</v>
      </c>
      <c r="O12" s="21">
        <v>203631</v>
      </c>
      <c r="P12" s="21"/>
      <c r="Q12" s="21"/>
      <c r="R12" s="21">
        <v>203631</v>
      </c>
      <c r="S12" s="21"/>
      <c r="T12" s="21"/>
      <c r="U12" s="21"/>
      <c r="V12" s="21"/>
      <c r="W12" s="21">
        <v>689936</v>
      </c>
      <c r="X12" s="21">
        <v>1040504</v>
      </c>
      <c r="Y12" s="21">
        <v>-350568</v>
      </c>
      <c r="Z12" s="6">
        <v>-33.69</v>
      </c>
      <c r="AA12" s="28">
        <v>956000</v>
      </c>
    </row>
    <row r="13" spans="1:27" ht="13.5">
      <c r="A13" s="5" t="s">
        <v>39</v>
      </c>
      <c r="B13" s="3"/>
      <c r="C13" s="19">
        <v>2306425</v>
      </c>
      <c r="D13" s="19"/>
      <c r="E13" s="20">
        <v>20000000</v>
      </c>
      <c r="F13" s="21">
        <v>25219721</v>
      </c>
      <c r="G13" s="21">
        <v>211042</v>
      </c>
      <c r="H13" s="21">
        <v>37911</v>
      </c>
      <c r="I13" s="21"/>
      <c r="J13" s="21">
        <v>248953</v>
      </c>
      <c r="K13" s="21">
        <v>4725009</v>
      </c>
      <c r="L13" s="21"/>
      <c r="M13" s="21"/>
      <c r="N13" s="21">
        <v>4725009</v>
      </c>
      <c r="O13" s="21"/>
      <c r="P13" s="21">
        <v>601252</v>
      </c>
      <c r="Q13" s="21">
        <v>2362224</v>
      </c>
      <c r="R13" s="21">
        <v>2963476</v>
      </c>
      <c r="S13" s="21"/>
      <c r="T13" s="21"/>
      <c r="U13" s="21"/>
      <c r="V13" s="21"/>
      <c r="W13" s="21">
        <v>7937438</v>
      </c>
      <c r="X13" s="21">
        <v>17087891</v>
      </c>
      <c r="Y13" s="21">
        <v>-9150453</v>
      </c>
      <c r="Z13" s="6">
        <v>-53.55</v>
      </c>
      <c r="AA13" s="28">
        <v>25219721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39520006</v>
      </c>
      <c r="D15" s="16">
        <f>SUM(D16:D18)</f>
        <v>0</v>
      </c>
      <c r="E15" s="17">
        <f t="shared" si="2"/>
        <v>73183000</v>
      </c>
      <c r="F15" s="18">
        <f t="shared" si="2"/>
        <v>82798239</v>
      </c>
      <c r="G15" s="18">
        <f t="shared" si="2"/>
        <v>220003</v>
      </c>
      <c r="H15" s="18">
        <f t="shared" si="2"/>
        <v>3964456</v>
      </c>
      <c r="I15" s="18">
        <f t="shared" si="2"/>
        <v>2517946</v>
      </c>
      <c r="J15" s="18">
        <f t="shared" si="2"/>
        <v>6702405</v>
      </c>
      <c r="K15" s="18">
        <f t="shared" si="2"/>
        <v>3906921</v>
      </c>
      <c r="L15" s="18">
        <f t="shared" si="2"/>
        <v>3713159</v>
      </c>
      <c r="M15" s="18">
        <f t="shared" si="2"/>
        <v>4892941</v>
      </c>
      <c r="N15" s="18">
        <f t="shared" si="2"/>
        <v>12513021</v>
      </c>
      <c r="O15" s="18">
        <f t="shared" si="2"/>
        <v>3150150</v>
      </c>
      <c r="P15" s="18">
        <f t="shared" si="2"/>
        <v>2892200</v>
      </c>
      <c r="Q15" s="18">
        <f t="shared" si="2"/>
        <v>7510074</v>
      </c>
      <c r="R15" s="18">
        <f t="shared" si="2"/>
        <v>13552424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32767850</v>
      </c>
      <c r="X15" s="18">
        <f t="shared" si="2"/>
        <v>59123851</v>
      </c>
      <c r="Y15" s="18">
        <f t="shared" si="2"/>
        <v>-26356001</v>
      </c>
      <c r="Z15" s="4">
        <f>+IF(X15&lt;&gt;0,+(Y15/X15)*100,0)</f>
        <v>-44.57761217211646</v>
      </c>
      <c r="AA15" s="30">
        <f>SUM(AA16:AA18)</f>
        <v>82798239</v>
      </c>
    </row>
    <row r="16" spans="1:27" ht="13.5">
      <c r="A16" s="5" t="s">
        <v>42</v>
      </c>
      <c r="B16" s="3"/>
      <c r="C16" s="19">
        <v>7930335</v>
      </c>
      <c r="D16" s="19"/>
      <c r="E16" s="20">
        <v>32510000</v>
      </c>
      <c r="F16" s="21">
        <v>30190000</v>
      </c>
      <c r="G16" s="21"/>
      <c r="H16" s="21">
        <v>699035</v>
      </c>
      <c r="I16" s="21">
        <v>798318</v>
      </c>
      <c r="J16" s="21">
        <v>1497353</v>
      </c>
      <c r="K16" s="21">
        <v>1999897</v>
      </c>
      <c r="L16" s="21">
        <v>1097778</v>
      </c>
      <c r="M16" s="21">
        <v>669931</v>
      </c>
      <c r="N16" s="21">
        <v>3767606</v>
      </c>
      <c r="O16" s="21">
        <v>1418034</v>
      </c>
      <c r="P16" s="21">
        <v>959195</v>
      </c>
      <c r="Q16" s="21">
        <v>2709213</v>
      </c>
      <c r="R16" s="21">
        <v>5086442</v>
      </c>
      <c r="S16" s="21"/>
      <c r="T16" s="21"/>
      <c r="U16" s="21"/>
      <c r="V16" s="21"/>
      <c r="W16" s="21">
        <v>10351401</v>
      </c>
      <c r="X16" s="21">
        <v>23820868</v>
      </c>
      <c r="Y16" s="21">
        <v>-13469467</v>
      </c>
      <c r="Z16" s="6">
        <v>-56.54</v>
      </c>
      <c r="AA16" s="28">
        <v>30190000</v>
      </c>
    </row>
    <row r="17" spans="1:27" ht="13.5">
      <c r="A17" s="5" t="s">
        <v>43</v>
      </c>
      <c r="B17" s="3"/>
      <c r="C17" s="19">
        <v>31589671</v>
      </c>
      <c r="D17" s="19"/>
      <c r="E17" s="20">
        <v>40673000</v>
      </c>
      <c r="F17" s="21">
        <v>52608239</v>
      </c>
      <c r="G17" s="21">
        <v>220003</v>
      </c>
      <c r="H17" s="21">
        <v>3265421</v>
      </c>
      <c r="I17" s="21">
        <v>1719628</v>
      </c>
      <c r="J17" s="21">
        <v>5205052</v>
      </c>
      <c r="K17" s="21">
        <v>1907024</v>
      </c>
      <c r="L17" s="21">
        <v>2615381</v>
      </c>
      <c r="M17" s="21">
        <v>4223010</v>
      </c>
      <c r="N17" s="21">
        <v>8745415</v>
      </c>
      <c r="O17" s="21">
        <v>1732116</v>
      </c>
      <c r="P17" s="21">
        <v>1933005</v>
      </c>
      <c r="Q17" s="21">
        <v>4800861</v>
      </c>
      <c r="R17" s="21">
        <v>8465982</v>
      </c>
      <c r="S17" s="21"/>
      <c r="T17" s="21"/>
      <c r="U17" s="21"/>
      <c r="V17" s="21"/>
      <c r="W17" s="21">
        <v>22416449</v>
      </c>
      <c r="X17" s="21">
        <v>35302983</v>
      </c>
      <c r="Y17" s="21">
        <v>-12886534</v>
      </c>
      <c r="Z17" s="6">
        <v>-36.5</v>
      </c>
      <c r="AA17" s="28">
        <v>52608239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26042973</v>
      </c>
      <c r="D19" s="16">
        <f>SUM(D20:D23)</f>
        <v>0</v>
      </c>
      <c r="E19" s="17">
        <f t="shared" si="3"/>
        <v>21200000</v>
      </c>
      <c r="F19" s="18">
        <f t="shared" si="3"/>
        <v>32283964</v>
      </c>
      <c r="G19" s="18">
        <f t="shared" si="3"/>
        <v>298100</v>
      </c>
      <c r="H19" s="18">
        <f t="shared" si="3"/>
        <v>13405295</v>
      </c>
      <c r="I19" s="18">
        <f t="shared" si="3"/>
        <v>-13267092</v>
      </c>
      <c r="J19" s="18">
        <f t="shared" si="3"/>
        <v>436303</v>
      </c>
      <c r="K19" s="18">
        <f t="shared" si="3"/>
        <v>0</v>
      </c>
      <c r="L19" s="18">
        <f t="shared" si="3"/>
        <v>1181433</v>
      </c>
      <c r="M19" s="18">
        <f t="shared" si="3"/>
        <v>1304839</v>
      </c>
      <c r="N19" s="18">
        <f t="shared" si="3"/>
        <v>2486272</v>
      </c>
      <c r="O19" s="18">
        <f t="shared" si="3"/>
        <v>0</v>
      </c>
      <c r="P19" s="18">
        <f t="shared" si="3"/>
        <v>646427</v>
      </c>
      <c r="Q19" s="18">
        <f t="shared" si="3"/>
        <v>265630</v>
      </c>
      <c r="R19" s="18">
        <f t="shared" si="3"/>
        <v>912057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3834632</v>
      </c>
      <c r="X19" s="18">
        <f t="shared" si="3"/>
        <v>20333571</v>
      </c>
      <c r="Y19" s="18">
        <f t="shared" si="3"/>
        <v>-16498939</v>
      </c>
      <c r="Z19" s="4">
        <f>+IF(X19&lt;&gt;0,+(Y19/X19)*100,0)</f>
        <v>-81.14137452786822</v>
      </c>
      <c r="AA19" s="30">
        <f>SUM(AA20:AA23)</f>
        <v>32283964</v>
      </c>
    </row>
    <row r="20" spans="1:27" ht="13.5">
      <c r="A20" s="5" t="s">
        <v>46</v>
      </c>
      <c r="B20" s="3"/>
      <c r="C20" s="19">
        <v>26897779</v>
      </c>
      <c r="D20" s="19"/>
      <c r="E20" s="20">
        <v>21100000</v>
      </c>
      <c r="F20" s="21">
        <v>32133964</v>
      </c>
      <c r="G20" s="21">
        <v>298100</v>
      </c>
      <c r="H20" s="21">
        <v>13405295</v>
      </c>
      <c r="I20" s="21">
        <v>-13267092</v>
      </c>
      <c r="J20" s="21">
        <v>436303</v>
      </c>
      <c r="K20" s="21"/>
      <c r="L20" s="21">
        <v>1181433</v>
      </c>
      <c r="M20" s="21">
        <v>1304839</v>
      </c>
      <c r="N20" s="21">
        <v>2486272</v>
      </c>
      <c r="O20" s="21"/>
      <c r="P20" s="21">
        <v>541227</v>
      </c>
      <c r="Q20" s="21">
        <v>265630</v>
      </c>
      <c r="R20" s="21">
        <v>806857</v>
      </c>
      <c r="S20" s="21"/>
      <c r="T20" s="21"/>
      <c r="U20" s="21"/>
      <c r="V20" s="21"/>
      <c r="W20" s="21">
        <v>3729432</v>
      </c>
      <c r="X20" s="21">
        <v>20238574</v>
      </c>
      <c r="Y20" s="21">
        <v>-16509142</v>
      </c>
      <c r="Z20" s="6">
        <v>-81.57</v>
      </c>
      <c r="AA20" s="28">
        <v>32133964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-854806</v>
      </c>
      <c r="D23" s="19"/>
      <c r="E23" s="20">
        <v>100000</v>
      </c>
      <c r="F23" s="21">
        <v>150000</v>
      </c>
      <c r="G23" s="21"/>
      <c r="H23" s="21"/>
      <c r="I23" s="21"/>
      <c r="J23" s="21"/>
      <c r="K23" s="21"/>
      <c r="L23" s="21"/>
      <c r="M23" s="21"/>
      <c r="N23" s="21"/>
      <c r="O23" s="21"/>
      <c r="P23" s="21">
        <v>105200</v>
      </c>
      <c r="Q23" s="21"/>
      <c r="R23" s="21">
        <v>105200</v>
      </c>
      <c r="S23" s="21"/>
      <c r="T23" s="21"/>
      <c r="U23" s="21"/>
      <c r="V23" s="21"/>
      <c r="W23" s="21">
        <v>105200</v>
      </c>
      <c r="X23" s="21">
        <v>94997</v>
      </c>
      <c r="Y23" s="21">
        <v>10203</v>
      </c>
      <c r="Z23" s="6">
        <v>10.74</v>
      </c>
      <c r="AA23" s="28">
        <v>150000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71401257</v>
      </c>
      <c r="D25" s="50">
        <f>+D5+D9+D15+D19+D24</f>
        <v>0</v>
      </c>
      <c r="E25" s="51">
        <f t="shared" si="4"/>
        <v>125492000</v>
      </c>
      <c r="F25" s="52">
        <f t="shared" si="4"/>
        <v>152922048</v>
      </c>
      <c r="G25" s="52">
        <f t="shared" si="4"/>
        <v>729145</v>
      </c>
      <c r="H25" s="52">
        <f t="shared" si="4"/>
        <v>19236031</v>
      </c>
      <c r="I25" s="52">
        <f t="shared" si="4"/>
        <v>-10749146</v>
      </c>
      <c r="J25" s="52">
        <f t="shared" si="4"/>
        <v>9216030</v>
      </c>
      <c r="K25" s="52">
        <f t="shared" si="4"/>
        <v>8944190</v>
      </c>
      <c r="L25" s="52">
        <f t="shared" si="4"/>
        <v>5042606</v>
      </c>
      <c r="M25" s="52">
        <f t="shared" si="4"/>
        <v>7847756</v>
      </c>
      <c r="N25" s="52">
        <f t="shared" si="4"/>
        <v>21834552</v>
      </c>
      <c r="O25" s="52">
        <f t="shared" si="4"/>
        <v>3353781</v>
      </c>
      <c r="P25" s="52">
        <f t="shared" si="4"/>
        <v>4379699</v>
      </c>
      <c r="Q25" s="52">
        <f t="shared" si="4"/>
        <v>10139532</v>
      </c>
      <c r="R25" s="52">
        <f t="shared" si="4"/>
        <v>17873012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48923594</v>
      </c>
      <c r="X25" s="52">
        <f t="shared" si="4"/>
        <v>106039214</v>
      </c>
      <c r="Y25" s="52">
        <f t="shared" si="4"/>
        <v>-57115620</v>
      </c>
      <c r="Z25" s="53">
        <f>+IF(X25&lt;&gt;0,+(Y25/X25)*100,0)</f>
        <v>-53.86273421453313</v>
      </c>
      <c r="AA25" s="54">
        <f>+AA5+AA9+AA15+AA19+AA24</f>
        <v>152922048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26218277</v>
      </c>
      <c r="D28" s="19"/>
      <c r="E28" s="20">
        <v>32968000</v>
      </c>
      <c r="F28" s="21">
        <v>38616203</v>
      </c>
      <c r="G28" s="21">
        <v>220003</v>
      </c>
      <c r="H28" s="21">
        <v>15199365</v>
      </c>
      <c r="I28" s="21">
        <v>-12503924</v>
      </c>
      <c r="J28" s="21">
        <v>2915444</v>
      </c>
      <c r="K28" s="21"/>
      <c r="L28" s="21">
        <v>649549</v>
      </c>
      <c r="M28" s="21">
        <v>3205355</v>
      </c>
      <c r="N28" s="21">
        <v>3854904</v>
      </c>
      <c r="O28" s="21">
        <v>1414698</v>
      </c>
      <c r="P28" s="21">
        <v>1329444</v>
      </c>
      <c r="Q28" s="21">
        <v>1966713</v>
      </c>
      <c r="R28" s="21">
        <v>4710855</v>
      </c>
      <c r="S28" s="21"/>
      <c r="T28" s="21"/>
      <c r="U28" s="21"/>
      <c r="V28" s="21"/>
      <c r="W28" s="21">
        <v>11481203</v>
      </c>
      <c r="X28" s="21">
        <v>27009422</v>
      </c>
      <c r="Y28" s="21">
        <v>-15528219</v>
      </c>
      <c r="Z28" s="6">
        <v>-57.49</v>
      </c>
      <c r="AA28" s="19">
        <v>38616203</v>
      </c>
    </row>
    <row r="29" spans="1:27" ht="13.5">
      <c r="A29" s="56" t="s">
        <v>55</v>
      </c>
      <c r="B29" s="3"/>
      <c r="C29" s="19">
        <v>10917822</v>
      </c>
      <c r="D29" s="19"/>
      <c r="E29" s="20">
        <v>25000000</v>
      </c>
      <c r="F29" s="21">
        <v>44624721</v>
      </c>
      <c r="G29" s="21">
        <v>211042</v>
      </c>
      <c r="H29" s="21">
        <v>717876</v>
      </c>
      <c r="I29" s="21">
        <v>798318</v>
      </c>
      <c r="J29" s="21">
        <v>1727236</v>
      </c>
      <c r="K29" s="21">
        <v>6724906</v>
      </c>
      <c r="L29" s="21">
        <v>1097778</v>
      </c>
      <c r="M29" s="21"/>
      <c r="N29" s="21">
        <v>7822684</v>
      </c>
      <c r="O29" s="21">
        <v>1179619</v>
      </c>
      <c r="P29" s="21">
        <v>897638</v>
      </c>
      <c r="Q29" s="21">
        <v>5071437</v>
      </c>
      <c r="R29" s="21">
        <v>7148694</v>
      </c>
      <c r="S29" s="21"/>
      <c r="T29" s="21"/>
      <c r="U29" s="21"/>
      <c r="V29" s="21"/>
      <c r="W29" s="21">
        <v>16698614</v>
      </c>
      <c r="X29" s="21">
        <v>26990393</v>
      </c>
      <c r="Y29" s="21">
        <v>-10291779</v>
      </c>
      <c r="Z29" s="6">
        <v>-38.13</v>
      </c>
      <c r="AA29" s="28">
        <v>44624721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37136099</v>
      </c>
      <c r="D32" s="25">
        <f>SUM(D28:D31)</f>
        <v>0</v>
      </c>
      <c r="E32" s="26">
        <f t="shared" si="5"/>
        <v>57968000</v>
      </c>
      <c r="F32" s="27">
        <f t="shared" si="5"/>
        <v>83240924</v>
      </c>
      <c r="G32" s="27">
        <f t="shared" si="5"/>
        <v>431045</v>
      </c>
      <c r="H32" s="27">
        <f t="shared" si="5"/>
        <v>15917241</v>
      </c>
      <c r="I32" s="27">
        <f t="shared" si="5"/>
        <v>-11705606</v>
      </c>
      <c r="J32" s="27">
        <f t="shared" si="5"/>
        <v>4642680</v>
      </c>
      <c r="K32" s="27">
        <f t="shared" si="5"/>
        <v>6724906</v>
      </c>
      <c r="L32" s="27">
        <f t="shared" si="5"/>
        <v>1747327</v>
      </c>
      <c r="M32" s="27">
        <f t="shared" si="5"/>
        <v>3205355</v>
      </c>
      <c r="N32" s="27">
        <f t="shared" si="5"/>
        <v>11677588</v>
      </c>
      <c r="O32" s="27">
        <f t="shared" si="5"/>
        <v>2594317</v>
      </c>
      <c r="P32" s="27">
        <f t="shared" si="5"/>
        <v>2227082</v>
      </c>
      <c r="Q32" s="27">
        <f t="shared" si="5"/>
        <v>7038150</v>
      </c>
      <c r="R32" s="27">
        <f t="shared" si="5"/>
        <v>11859549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28179817</v>
      </c>
      <c r="X32" s="27">
        <f t="shared" si="5"/>
        <v>53999815</v>
      </c>
      <c r="Y32" s="27">
        <f t="shared" si="5"/>
        <v>-25819998</v>
      </c>
      <c r="Z32" s="13">
        <f>+IF(X32&lt;&gt;0,+(Y32/X32)*100,0)</f>
        <v>-47.81497492167334</v>
      </c>
      <c r="AA32" s="31">
        <f>SUM(AA28:AA31)</f>
        <v>83240924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21234255</v>
      </c>
      <c r="D35" s="19"/>
      <c r="E35" s="20">
        <v>67524000</v>
      </c>
      <c r="F35" s="21">
        <v>69581124</v>
      </c>
      <c r="G35" s="21">
        <v>116266</v>
      </c>
      <c r="H35" s="21">
        <v>3318790</v>
      </c>
      <c r="I35" s="21">
        <v>956460</v>
      </c>
      <c r="J35" s="21">
        <v>4391516</v>
      </c>
      <c r="K35" s="21">
        <v>2219284</v>
      </c>
      <c r="L35" s="21">
        <v>3147265</v>
      </c>
      <c r="M35" s="21">
        <v>4560184</v>
      </c>
      <c r="N35" s="21">
        <v>9926733</v>
      </c>
      <c r="O35" s="21">
        <v>759464</v>
      </c>
      <c r="P35" s="21">
        <v>2152617</v>
      </c>
      <c r="Q35" s="21">
        <v>3101382</v>
      </c>
      <c r="R35" s="21">
        <v>6013463</v>
      </c>
      <c r="S35" s="21"/>
      <c r="T35" s="21"/>
      <c r="U35" s="21"/>
      <c r="V35" s="21"/>
      <c r="W35" s="21">
        <v>20331712</v>
      </c>
      <c r="X35" s="21">
        <v>51939399</v>
      </c>
      <c r="Y35" s="21">
        <v>-31607687</v>
      </c>
      <c r="Z35" s="6">
        <v>-60.85</v>
      </c>
      <c r="AA35" s="28">
        <v>69581124</v>
      </c>
    </row>
    <row r="36" spans="1:27" ht="13.5">
      <c r="A36" s="60" t="s">
        <v>62</v>
      </c>
      <c r="B36" s="10"/>
      <c r="C36" s="61">
        <f aca="true" t="shared" si="6" ref="C36:Y36">SUM(C32:C35)</f>
        <v>58370354</v>
      </c>
      <c r="D36" s="61">
        <f>SUM(D32:D35)</f>
        <v>0</v>
      </c>
      <c r="E36" s="62">
        <f t="shared" si="6"/>
        <v>125492000</v>
      </c>
      <c r="F36" s="63">
        <f t="shared" si="6"/>
        <v>152822048</v>
      </c>
      <c r="G36" s="63">
        <f t="shared" si="6"/>
        <v>547311</v>
      </c>
      <c r="H36" s="63">
        <f t="shared" si="6"/>
        <v>19236031</v>
      </c>
      <c r="I36" s="63">
        <f t="shared" si="6"/>
        <v>-10749146</v>
      </c>
      <c r="J36" s="63">
        <f t="shared" si="6"/>
        <v>9034196</v>
      </c>
      <c r="K36" s="63">
        <f t="shared" si="6"/>
        <v>8944190</v>
      </c>
      <c r="L36" s="63">
        <f t="shared" si="6"/>
        <v>4894592</v>
      </c>
      <c r="M36" s="63">
        <f t="shared" si="6"/>
        <v>7765539</v>
      </c>
      <c r="N36" s="63">
        <f t="shared" si="6"/>
        <v>21604321</v>
      </c>
      <c r="O36" s="63">
        <f t="shared" si="6"/>
        <v>3353781</v>
      </c>
      <c r="P36" s="63">
        <f t="shared" si="6"/>
        <v>4379699</v>
      </c>
      <c r="Q36" s="63">
        <f t="shared" si="6"/>
        <v>10139532</v>
      </c>
      <c r="R36" s="63">
        <f t="shared" si="6"/>
        <v>17873012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48511529</v>
      </c>
      <c r="X36" s="63">
        <f t="shared" si="6"/>
        <v>105939214</v>
      </c>
      <c r="Y36" s="63">
        <f t="shared" si="6"/>
        <v>-57427685</v>
      </c>
      <c r="Z36" s="64">
        <f>+IF(X36&lt;&gt;0,+(Y36/X36)*100,0)</f>
        <v>-54.20814713614922</v>
      </c>
      <c r="AA36" s="65">
        <f>SUM(AA32:AA35)</f>
        <v>152822048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112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3098987</v>
      </c>
      <c r="D5" s="16">
        <f>SUM(D6:D8)</f>
        <v>0</v>
      </c>
      <c r="E5" s="17">
        <f t="shared" si="0"/>
        <v>4660000</v>
      </c>
      <c r="F5" s="18">
        <f t="shared" si="0"/>
        <v>4539806</v>
      </c>
      <c r="G5" s="18">
        <f t="shared" si="0"/>
        <v>-2950</v>
      </c>
      <c r="H5" s="18">
        <f t="shared" si="0"/>
        <v>3375010</v>
      </c>
      <c r="I5" s="18">
        <f t="shared" si="0"/>
        <v>3791916</v>
      </c>
      <c r="J5" s="18">
        <f t="shared" si="0"/>
        <v>7163976</v>
      </c>
      <c r="K5" s="18">
        <f t="shared" si="0"/>
        <v>0</v>
      </c>
      <c r="L5" s="18">
        <f t="shared" si="0"/>
        <v>16000</v>
      </c>
      <c r="M5" s="18">
        <f t="shared" si="0"/>
        <v>-7500</v>
      </c>
      <c r="N5" s="18">
        <f t="shared" si="0"/>
        <v>8500</v>
      </c>
      <c r="O5" s="18">
        <f t="shared" si="0"/>
        <v>12900</v>
      </c>
      <c r="P5" s="18">
        <f t="shared" si="0"/>
        <v>0</v>
      </c>
      <c r="Q5" s="18">
        <f t="shared" si="0"/>
        <v>929295</v>
      </c>
      <c r="R5" s="18">
        <f t="shared" si="0"/>
        <v>942195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8114671</v>
      </c>
      <c r="X5" s="18">
        <f t="shared" si="0"/>
        <v>3404855</v>
      </c>
      <c r="Y5" s="18">
        <f t="shared" si="0"/>
        <v>4709816</v>
      </c>
      <c r="Z5" s="4">
        <f>+IF(X5&lt;&gt;0,+(Y5/X5)*100,0)</f>
        <v>138.32647792637277</v>
      </c>
      <c r="AA5" s="16">
        <f>SUM(AA6:AA8)</f>
        <v>4539806</v>
      </c>
    </row>
    <row r="6" spans="1:27" ht="13.5">
      <c r="A6" s="5" t="s">
        <v>32</v>
      </c>
      <c r="B6" s="3"/>
      <c r="C6" s="19">
        <v>551718</v>
      </c>
      <c r="D6" s="19"/>
      <c r="E6" s="20">
        <v>1130000</v>
      </c>
      <c r="F6" s="21">
        <v>660000</v>
      </c>
      <c r="G6" s="21"/>
      <c r="H6" s="21">
        <v>551718</v>
      </c>
      <c r="I6" s="21">
        <v>551718</v>
      </c>
      <c r="J6" s="21">
        <v>1103436</v>
      </c>
      <c r="K6" s="21"/>
      <c r="L6" s="21"/>
      <c r="M6" s="21"/>
      <c r="N6" s="21"/>
      <c r="O6" s="21"/>
      <c r="P6" s="21"/>
      <c r="Q6" s="21">
        <v>26000</v>
      </c>
      <c r="R6" s="21">
        <v>26000</v>
      </c>
      <c r="S6" s="21"/>
      <c r="T6" s="21"/>
      <c r="U6" s="21"/>
      <c r="V6" s="21"/>
      <c r="W6" s="21">
        <v>1129436</v>
      </c>
      <c r="X6" s="21">
        <v>495000</v>
      </c>
      <c r="Y6" s="21">
        <v>634436</v>
      </c>
      <c r="Z6" s="6">
        <v>128.17</v>
      </c>
      <c r="AA6" s="28">
        <v>660000</v>
      </c>
    </row>
    <row r="7" spans="1:27" ht="13.5">
      <c r="A7" s="5" t="s">
        <v>33</v>
      </c>
      <c r="B7" s="3"/>
      <c r="C7" s="22">
        <v>2547269</v>
      </c>
      <c r="D7" s="22"/>
      <c r="E7" s="23">
        <v>3530000</v>
      </c>
      <c r="F7" s="24">
        <v>3879806</v>
      </c>
      <c r="G7" s="24">
        <v>-2950</v>
      </c>
      <c r="H7" s="24">
        <v>2823292</v>
      </c>
      <c r="I7" s="24">
        <v>3240198</v>
      </c>
      <c r="J7" s="24">
        <v>6060540</v>
      </c>
      <c r="K7" s="24"/>
      <c r="L7" s="24">
        <v>16000</v>
      </c>
      <c r="M7" s="24">
        <v>-7500</v>
      </c>
      <c r="N7" s="24">
        <v>8500</v>
      </c>
      <c r="O7" s="24">
        <v>12900</v>
      </c>
      <c r="P7" s="24"/>
      <c r="Q7" s="24">
        <v>903295</v>
      </c>
      <c r="R7" s="24">
        <v>916195</v>
      </c>
      <c r="S7" s="24"/>
      <c r="T7" s="24"/>
      <c r="U7" s="24"/>
      <c r="V7" s="24"/>
      <c r="W7" s="24">
        <v>6985235</v>
      </c>
      <c r="X7" s="24">
        <v>2909855</v>
      </c>
      <c r="Y7" s="24">
        <v>4075380</v>
      </c>
      <c r="Z7" s="7">
        <v>140.05</v>
      </c>
      <c r="AA7" s="29">
        <v>3879806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19116080</v>
      </c>
      <c r="D9" s="16">
        <f>SUM(D10:D14)</f>
        <v>0</v>
      </c>
      <c r="E9" s="17">
        <f t="shared" si="1"/>
        <v>32011182</v>
      </c>
      <c r="F9" s="18">
        <f t="shared" si="1"/>
        <v>34274163</v>
      </c>
      <c r="G9" s="18">
        <f t="shared" si="1"/>
        <v>1313954</v>
      </c>
      <c r="H9" s="18">
        <f t="shared" si="1"/>
        <v>21965895</v>
      </c>
      <c r="I9" s="18">
        <f t="shared" si="1"/>
        <v>24257633</v>
      </c>
      <c r="J9" s="18">
        <f t="shared" si="1"/>
        <v>47537482</v>
      </c>
      <c r="K9" s="18">
        <f t="shared" si="1"/>
        <v>1313278</v>
      </c>
      <c r="L9" s="18">
        <f t="shared" si="1"/>
        <v>2547380</v>
      </c>
      <c r="M9" s="18">
        <f t="shared" si="1"/>
        <v>4475558</v>
      </c>
      <c r="N9" s="18">
        <f t="shared" si="1"/>
        <v>8336216</v>
      </c>
      <c r="O9" s="18">
        <f t="shared" si="1"/>
        <v>372210</v>
      </c>
      <c r="P9" s="18">
        <f t="shared" si="1"/>
        <v>754607</v>
      </c>
      <c r="Q9" s="18">
        <f t="shared" si="1"/>
        <v>643922</v>
      </c>
      <c r="R9" s="18">
        <f t="shared" si="1"/>
        <v>1770739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57644437</v>
      </c>
      <c r="X9" s="18">
        <f t="shared" si="1"/>
        <v>25705617</v>
      </c>
      <c r="Y9" s="18">
        <f t="shared" si="1"/>
        <v>31938820</v>
      </c>
      <c r="Z9" s="4">
        <f>+IF(X9&lt;&gt;0,+(Y9/X9)*100,0)</f>
        <v>124.24840843151128</v>
      </c>
      <c r="AA9" s="30">
        <f>SUM(AA10:AA14)</f>
        <v>34274163</v>
      </c>
    </row>
    <row r="10" spans="1:27" ht="13.5">
      <c r="A10" s="5" t="s">
        <v>36</v>
      </c>
      <c r="B10" s="3"/>
      <c r="C10" s="19">
        <v>10767150</v>
      </c>
      <c r="D10" s="19"/>
      <c r="E10" s="20">
        <v>4076595</v>
      </c>
      <c r="F10" s="21">
        <v>4968828</v>
      </c>
      <c r="G10" s="21"/>
      <c r="H10" s="21">
        <v>11057283</v>
      </c>
      <c r="I10" s="21">
        <v>11286092</v>
      </c>
      <c r="J10" s="21">
        <v>22343375</v>
      </c>
      <c r="K10" s="21">
        <v>532979</v>
      </c>
      <c r="L10" s="21">
        <v>498038</v>
      </c>
      <c r="M10" s="21">
        <v>-188106</v>
      </c>
      <c r="N10" s="21">
        <v>842911</v>
      </c>
      <c r="O10" s="21">
        <v>381430</v>
      </c>
      <c r="P10" s="21">
        <v>105009</v>
      </c>
      <c r="Q10" s="21">
        <v>115456</v>
      </c>
      <c r="R10" s="21">
        <v>601895</v>
      </c>
      <c r="S10" s="21"/>
      <c r="T10" s="21"/>
      <c r="U10" s="21"/>
      <c r="V10" s="21"/>
      <c r="W10" s="21">
        <v>23788181</v>
      </c>
      <c r="X10" s="21">
        <v>3726618</v>
      </c>
      <c r="Y10" s="21">
        <v>20061563</v>
      </c>
      <c r="Z10" s="6">
        <v>538.33</v>
      </c>
      <c r="AA10" s="28">
        <v>4968828</v>
      </c>
    </row>
    <row r="11" spans="1:27" ht="13.5">
      <c r="A11" s="5" t="s">
        <v>37</v>
      </c>
      <c r="B11" s="3"/>
      <c r="C11" s="19">
        <v>1658556</v>
      </c>
      <c r="D11" s="19"/>
      <c r="E11" s="20">
        <v>2204828</v>
      </c>
      <c r="F11" s="21">
        <v>3792788</v>
      </c>
      <c r="G11" s="21"/>
      <c r="H11" s="21">
        <v>1730671</v>
      </c>
      <c r="I11" s="21">
        <v>1730671</v>
      </c>
      <c r="J11" s="21">
        <v>3461342</v>
      </c>
      <c r="K11" s="21"/>
      <c r="L11" s="21">
        <v>253266</v>
      </c>
      <c r="M11" s="21">
        <v>37950</v>
      </c>
      <c r="N11" s="21">
        <v>291216</v>
      </c>
      <c r="O11" s="21"/>
      <c r="P11" s="21"/>
      <c r="Q11" s="21">
        <v>528466</v>
      </c>
      <c r="R11" s="21">
        <v>528466</v>
      </c>
      <c r="S11" s="21"/>
      <c r="T11" s="21"/>
      <c r="U11" s="21"/>
      <c r="V11" s="21"/>
      <c r="W11" s="21">
        <v>4281024</v>
      </c>
      <c r="X11" s="21">
        <v>2844590</v>
      </c>
      <c r="Y11" s="21">
        <v>1436434</v>
      </c>
      <c r="Z11" s="6">
        <v>50.5</v>
      </c>
      <c r="AA11" s="28">
        <v>3792788</v>
      </c>
    </row>
    <row r="12" spans="1:27" ht="13.5">
      <c r="A12" s="5" t="s">
        <v>38</v>
      </c>
      <c r="B12" s="3"/>
      <c r="C12" s="19">
        <v>2883807</v>
      </c>
      <c r="D12" s="19"/>
      <c r="E12" s="20">
        <v>15729759</v>
      </c>
      <c r="F12" s="21">
        <v>15512547</v>
      </c>
      <c r="G12" s="21">
        <v>49246</v>
      </c>
      <c r="H12" s="21">
        <v>3047095</v>
      </c>
      <c r="I12" s="21">
        <v>5047884</v>
      </c>
      <c r="J12" s="21">
        <v>8144225</v>
      </c>
      <c r="K12" s="21">
        <v>780299</v>
      </c>
      <c r="L12" s="21">
        <v>503140</v>
      </c>
      <c r="M12" s="21">
        <v>3653200</v>
      </c>
      <c r="N12" s="21">
        <v>4936639</v>
      </c>
      <c r="O12" s="21">
        <v>-9220</v>
      </c>
      <c r="P12" s="21">
        <v>63071</v>
      </c>
      <c r="Q12" s="21"/>
      <c r="R12" s="21">
        <v>53851</v>
      </c>
      <c r="S12" s="21"/>
      <c r="T12" s="21"/>
      <c r="U12" s="21"/>
      <c r="V12" s="21"/>
      <c r="W12" s="21">
        <v>13134715</v>
      </c>
      <c r="X12" s="21">
        <v>11634408</v>
      </c>
      <c r="Y12" s="21">
        <v>1500307</v>
      </c>
      <c r="Z12" s="6">
        <v>12.9</v>
      </c>
      <c r="AA12" s="28">
        <v>15512547</v>
      </c>
    </row>
    <row r="13" spans="1:27" ht="13.5">
      <c r="A13" s="5" t="s">
        <v>39</v>
      </c>
      <c r="B13" s="3"/>
      <c r="C13" s="19">
        <v>3806567</v>
      </c>
      <c r="D13" s="19"/>
      <c r="E13" s="20">
        <v>10000000</v>
      </c>
      <c r="F13" s="21">
        <v>10000000</v>
      </c>
      <c r="G13" s="21">
        <v>1264708</v>
      </c>
      <c r="H13" s="21">
        <v>6130846</v>
      </c>
      <c r="I13" s="21">
        <v>6192986</v>
      </c>
      <c r="J13" s="21">
        <v>13588540</v>
      </c>
      <c r="K13" s="21"/>
      <c r="L13" s="21">
        <v>1292936</v>
      </c>
      <c r="M13" s="21">
        <v>972514</v>
      </c>
      <c r="N13" s="21">
        <v>2265450</v>
      </c>
      <c r="O13" s="21"/>
      <c r="P13" s="21">
        <v>586527</v>
      </c>
      <c r="Q13" s="21"/>
      <c r="R13" s="21">
        <v>586527</v>
      </c>
      <c r="S13" s="21"/>
      <c r="T13" s="21"/>
      <c r="U13" s="21"/>
      <c r="V13" s="21"/>
      <c r="W13" s="21">
        <v>16440517</v>
      </c>
      <c r="X13" s="21">
        <v>7500001</v>
      </c>
      <c r="Y13" s="21">
        <v>8940516</v>
      </c>
      <c r="Z13" s="6">
        <v>119.21</v>
      </c>
      <c r="AA13" s="28">
        <v>10000000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21151400</v>
      </c>
      <c r="D15" s="16">
        <f>SUM(D16:D18)</f>
        <v>0</v>
      </c>
      <c r="E15" s="17">
        <f t="shared" si="2"/>
        <v>40533648</v>
      </c>
      <c r="F15" s="18">
        <f t="shared" si="2"/>
        <v>36537205</v>
      </c>
      <c r="G15" s="18">
        <f t="shared" si="2"/>
        <v>1628083</v>
      </c>
      <c r="H15" s="18">
        <f t="shared" si="2"/>
        <v>25856590</v>
      </c>
      <c r="I15" s="18">
        <f t="shared" si="2"/>
        <v>26688882</v>
      </c>
      <c r="J15" s="18">
        <f t="shared" si="2"/>
        <v>54173555</v>
      </c>
      <c r="K15" s="18">
        <f t="shared" si="2"/>
        <v>1858754</v>
      </c>
      <c r="L15" s="18">
        <f t="shared" si="2"/>
        <v>2953950</v>
      </c>
      <c r="M15" s="18">
        <f t="shared" si="2"/>
        <v>3247595</v>
      </c>
      <c r="N15" s="18">
        <f t="shared" si="2"/>
        <v>8060299</v>
      </c>
      <c r="O15" s="18">
        <f t="shared" si="2"/>
        <v>183575</v>
      </c>
      <c r="P15" s="18">
        <f t="shared" si="2"/>
        <v>718144</v>
      </c>
      <c r="Q15" s="18">
        <f t="shared" si="2"/>
        <v>1111964</v>
      </c>
      <c r="R15" s="18">
        <f t="shared" si="2"/>
        <v>2013683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64247537</v>
      </c>
      <c r="X15" s="18">
        <f t="shared" si="2"/>
        <v>27402907</v>
      </c>
      <c r="Y15" s="18">
        <f t="shared" si="2"/>
        <v>36844630</v>
      </c>
      <c r="Z15" s="4">
        <f>+IF(X15&lt;&gt;0,+(Y15/X15)*100,0)</f>
        <v>134.45518754634315</v>
      </c>
      <c r="AA15" s="30">
        <f>SUM(AA16:AA18)</f>
        <v>36537205</v>
      </c>
    </row>
    <row r="16" spans="1:27" ht="13.5">
      <c r="A16" s="5" t="s">
        <v>42</v>
      </c>
      <c r="B16" s="3"/>
      <c r="C16" s="19">
        <v>4589852</v>
      </c>
      <c r="D16" s="19"/>
      <c r="E16" s="20">
        <v>3348333</v>
      </c>
      <c r="F16" s="21">
        <v>5332542</v>
      </c>
      <c r="G16" s="21"/>
      <c r="H16" s="21">
        <v>4589852</v>
      </c>
      <c r="I16" s="21">
        <v>4647352</v>
      </c>
      <c r="J16" s="21">
        <v>9237204</v>
      </c>
      <c r="K16" s="21"/>
      <c r="L16" s="21">
        <v>356559</v>
      </c>
      <c r="M16" s="21">
        <v>228661</v>
      </c>
      <c r="N16" s="21">
        <v>585220</v>
      </c>
      <c r="O16" s="21"/>
      <c r="P16" s="21"/>
      <c r="Q16" s="21"/>
      <c r="R16" s="21"/>
      <c r="S16" s="21"/>
      <c r="T16" s="21"/>
      <c r="U16" s="21"/>
      <c r="V16" s="21"/>
      <c r="W16" s="21">
        <v>9822424</v>
      </c>
      <c r="X16" s="21">
        <v>3999405</v>
      </c>
      <c r="Y16" s="21">
        <v>5823019</v>
      </c>
      <c r="Z16" s="6">
        <v>145.6</v>
      </c>
      <c r="AA16" s="28">
        <v>5332542</v>
      </c>
    </row>
    <row r="17" spans="1:27" ht="13.5">
      <c r="A17" s="5" t="s">
        <v>43</v>
      </c>
      <c r="B17" s="3"/>
      <c r="C17" s="19">
        <v>16561548</v>
      </c>
      <c r="D17" s="19"/>
      <c r="E17" s="20">
        <v>37185315</v>
      </c>
      <c r="F17" s="21">
        <v>31204663</v>
      </c>
      <c r="G17" s="21">
        <v>1628083</v>
      </c>
      <c r="H17" s="21">
        <v>21266738</v>
      </c>
      <c r="I17" s="21">
        <v>22041530</v>
      </c>
      <c r="J17" s="21">
        <v>44936351</v>
      </c>
      <c r="K17" s="21">
        <v>1858754</v>
      </c>
      <c r="L17" s="21">
        <v>2597391</v>
      </c>
      <c r="M17" s="21">
        <v>3018934</v>
      </c>
      <c r="N17" s="21">
        <v>7475079</v>
      </c>
      <c r="O17" s="21">
        <v>183575</v>
      </c>
      <c r="P17" s="21">
        <v>718144</v>
      </c>
      <c r="Q17" s="21">
        <v>1111964</v>
      </c>
      <c r="R17" s="21">
        <v>2013683</v>
      </c>
      <c r="S17" s="21"/>
      <c r="T17" s="21"/>
      <c r="U17" s="21"/>
      <c r="V17" s="21"/>
      <c r="W17" s="21">
        <v>54425113</v>
      </c>
      <c r="X17" s="21">
        <v>23403502</v>
      </c>
      <c r="Y17" s="21">
        <v>31021611</v>
      </c>
      <c r="Z17" s="6">
        <v>132.55</v>
      </c>
      <c r="AA17" s="28">
        <v>31204663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1091000</v>
      </c>
      <c r="F19" s="18">
        <f t="shared" si="3"/>
        <v>1103000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37050</v>
      </c>
      <c r="M19" s="18">
        <f t="shared" si="3"/>
        <v>264895</v>
      </c>
      <c r="N19" s="18">
        <f t="shared" si="3"/>
        <v>301945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301945</v>
      </c>
      <c r="X19" s="18">
        <f t="shared" si="3"/>
        <v>827249</v>
      </c>
      <c r="Y19" s="18">
        <f t="shared" si="3"/>
        <v>-525304</v>
      </c>
      <c r="Z19" s="4">
        <f>+IF(X19&lt;&gt;0,+(Y19/X19)*100,0)</f>
        <v>-63.50010698109033</v>
      </c>
      <c r="AA19" s="30">
        <f>SUM(AA20:AA23)</f>
        <v>1103000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1091000</v>
      </c>
      <c r="F23" s="21">
        <v>1103000</v>
      </c>
      <c r="G23" s="21"/>
      <c r="H23" s="21"/>
      <c r="I23" s="21"/>
      <c r="J23" s="21"/>
      <c r="K23" s="21"/>
      <c r="L23" s="21">
        <v>37050</v>
      </c>
      <c r="M23" s="21">
        <v>264895</v>
      </c>
      <c r="N23" s="21">
        <v>301945</v>
      </c>
      <c r="O23" s="21"/>
      <c r="P23" s="21"/>
      <c r="Q23" s="21"/>
      <c r="R23" s="21"/>
      <c r="S23" s="21"/>
      <c r="T23" s="21"/>
      <c r="U23" s="21"/>
      <c r="V23" s="21"/>
      <c r="W23" s="21">
        <v>301945</v>
      </c>
      <c r="X23" s="21">
        <v>827249</v>
      </c>
      <c r="Y23" s="21">
        <v>-525304</v>
      </c>
      <c r="Z23" s="6">
        <v>-63.5</v>
      </c>
      <c r="AA23" s="28">
        <v>1103000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43366467</v>
      </c>
      <c r="D25" s="50">
        <f>+D5+D9+D15+D19+D24</f>
        <v>0</v>
      </c>
      <c r="E25" s="51">
        <f t="shared" si="4"/>
        <v>78295830</v>
      </c>
      <c r="F25" s="52">
        <f t="shared" si="4"/>
        <v>76454174</v>
      </c>
      <c r="G25" s="52">
        <f t="shared" si="4"/>
        <v>2939087</v>
      </c>
      <c r="H25" s="52">
        <f t="shared" si="4"/>
        <v>51197495</v>
      </c>
      <c r="I25" s="52">
        <f t="shared" si="4"/>
        <v>54738431</v>
      </c>
      <c r="J25" s="52">
        <f t="shared" si="4"/>
        <v>108875013</v>
      </c>
      <c r="K25" s="52">
        <f t="shared" si="4"/>
        <v>3172032</v>
      </c>
      <c r="L25" s="52">
        <f t="shared" si="4"/>
        <v>5554380</v>
      </c>
      <c r="M25" s="52">
        <f t="shared" si="4"/>
        <v>7980548</v>
      </c>
      <c r="N25" s="52">
        <f t="shared" si="4"/>
        <v>16706960</v>
      </c>
      <c r="O25" s="52">
        <f t="shared" si="4"/>
        <v>568685</v>
      </c>
      <c r="P25" s="52">
        <f t="shared" si="4"/>
        <v>1472751</v>
      </c>
      <c r="Q25" s="52">
        <f t="shared" si="4"/>
        <v>2685181</v>
      </c>
      <c r="R25" s="52">
        <f t="shared" si="4"/>
        <v>4726617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130308590</v>
      </c>
      <c r="X25" s="52">
        <f t="shared" si="4"/>
        <v>57340628</v>
      </c>
      <c r="Y25" s="52">
        <f t="shared" si="4"/>
        <v>72967962</v>
      </c>
      <c r="Z25" s="53">
        <f>+IF(X25&lt;&gt;0,+(Y25/X25)*100,0)</f>
        <v>127.25351037313368</v>
      </c>
      <c r="AA25" s="54">
        <f>+AA5+AA9+AA15+AA19+AA24</f>
        <v>76454174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24010116</v>
      </c>
      <c r="D28" s="19"/>
      <c r="E28" s="20">
        <v>26917001</v>
      </c>
      <c r="F28" s="21">
        <v>26917000</v>
      </c>
      <c r="G28" s="21">
        <v>1306283</v>
      </c>
      <c r="H28" s="21">
        <v>28636512</v>
      </c>
      <c r="I28" s="21">
        <v>29586267</v>
      </c>
      <c r="J28" s="21">
        <v>59529062</v>
      </c>
      <c r="K28" s="21">
        <v>2065856</v>
      </c>
      <c r="L28" s="21">
        <v>3320223</v>
      </c>
      <c r="M28" s="21">
        <v>2868778</v>
      </c>
      <c r="N28" s="21">
        <v>8254857</v>
      </c>
      <c r="O28" s="21">
        <v>183575</v>
      </c>
      <c r="P28" s="21">
        <v>823153</v>
      </c>
      <c r="Q28" s="21">
        <v>1640430</v>
      </c>
      <c r="R28" s="21">
        <v>2647158</v>
      </c>
      <c r="S28" s="21"/>
      <c r="T28" s="21"/>
      <c r="U28" s="21"/>
      <c r="V28" s="21"/>
      <c r="W28" s="21">
        <v>70431077</v>
      </c>
      <c r="X28" s="21">
        <v>20187748</v>
      </c>
      <c r="Y28" s="21">
        <v>50243329</v>
      </c>
      <c r="Z28" s="6">
        <v>248.88</v>
      </c>
      <c r="AA28" s="19">
        <v>26917000</v>
      </c>
    </row>
    <row r="29" spans="1:27" ht="13.5">
      <c r="A29" s="56" t="s">
        <v>55</v>
      </c>
      <c r="B29" s="3"/>
      <c r="C29" s="19">
        <v>2883807</v>
      </c>
      <c r="D29" s="19"/>
      <c r="E29" s="20">
        <v>6400000</v>
      </c>
      <c r="F29" s="21">
        <v>6400000</v>
      </c>
      <c r="G29" s="21">
        <v>49246</v>
      </c>
      <c r="H29" s="21">
        <v>3047095</v>
      </c>
      <c r="I29" s="21">
        <v>5047884</v>
      </c>
      <c r="J29" s="21">
        <v>8144225</v>
      </c>
      <c r="K29" s="21">
        <v>780299</v>
      </c>
      <c r="L29" s="21">
        <v>503140</v>
      </c>
      <c r="M29" s="21">
        <v>2736519</v>
      </c>
      <c r="N29" s="21">
        <v>4019958</v>
      </c>
      <c r="O29" s="21"/>
      <c r="P29" s="21"/>
      <c r="Q29" s="21"/>
      <c r="R29" s="21"/>
      <c r="S29" s="21"/>
      <c r="T29" s="21"/>
      <c r="U29" s="21"/>
      <c r="V29" s="21"/>
      <c r="W29" s="21">
        <v>12164183</v>
      </c>
      <c r="X29" s="21">
        <v>4800001</v>
      </c>
      <c r="Y29" s="21">
        <v>7364182</v>
      </c>
      <c r="Z29" s="6">
        <v>153.42</v>
      </c>
      <c r="AA29" s="28">
        <v>6400000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26893923</v>
      </c>
      <c r="D32" s="25">
        <f>SUM(D28:D31)</f>
        <v>0</v>
      </c>
      <c r="E32" s="26">
        <f t="shared" si="5"/>
        <v>33317001</v>
      </c>
      <c r="F32" s="27">
        <f t="shared" si="5"/>
        <v>33317000</v>
      </c>
      <c r="G32" s="27">
        <f t="shared" si="5"/>
        <v>1355529</v>
      </c>
      <c r="H32" s="27">
        <f t="shared" si="5"/>
        <v>31683607</v>
      </c>
      <c r="I32" s="27">
        <f t="shared" si="5"/>
        <v>34634151</v>
      </c>
      <c r="J32" s="27">
        <f t="shared" si="5"/>
        <v>67673287</v>
      </c>
      <c r="K32" s="27">
        <f t="shared" si="5"/>
        <v>2846155</v>
      </c>
      <c r="L32" s="27">
        <f t="shared" si="5"/>
        <v>3823363</v>
      </c>
      <c r="M32" s="27">
        <f t="shared" si="5"/>
        <v>5605297</v>
      </c>
      <c r="N32" s="27">
        <f t="shared" si="5"/>
        <v>12274815</v>
      </c>
      <c r="O32" s="27">
        <f t="shared" si="5"/>
        <v>183575</v>
      </c>
      <c r="P32" s="27">
        <f t="shared" si="5"/>
        <v>823153</v>
      </c>
      <c r="Q32" s="27">
        <f t="shared" si="5"/>
        <v>1640430</v>
      </c>
      <c r="R32" s="27">
        <f t="shared" si="5"/>
        <v>2647158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82595260</v>
      </c>
      <c r="X32" s="27">
        <f t="shared" si="5"/>
        <v>24987749</v>
      </c>
      <c r="Y32" s="27">
        <f t="shared" si="5"/>
        <v>57607511</v>
      </c>
      <c r="Z32" s="13">
        <f>+IF(X32&lt;&gt;0,+(Y32/X32)*100,0)</f>
        <v>230.54301930117833</v>
      </c>
      <c r="AA32" s="31">
        <f>SUM(AA28:AA31)</f>
        <v>33317000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16472544</v>
      </c>
      <c r="D35" s="19"/>
      <c r="E35" s="20">
        <v>44978829</v>
      </c>
      <c r="F35" s="21">
        <v>43130174</v>
      </c>
      <c r="G35" s="21">
        <v>1583558</v>
      </c>
      <c r="H35" s="21">
        <v>19513888</v>
      </c>
      <c r="I35" s="21">
        <v>20104280</v>
      </c>
      <c r="J35" s="21">
        <v>41201726</v>
      </c>
      <c r="K35" s="21">
        <v>325877</v>
      </c>
      <c r="L35" s="21">
        <v>1731017</v>
      </c>
      <c r="M35" s="21">
        <v>2375251</v>
      </c>
      <c r="N35" s="21">
        <v>4432145</v>
      </c>
      <c r="O35" s="21">
        <v>385110</v>
      </c>
      <c r="P35" s="21">
        <v>649598</v>
      </c>
      <c r="Q35" s="21">
        <v>1044751</v>
      </c>
      <c r="R35" s="21">
        <v>2079459</v>
      </c>
      <c r="S35" s="21"/>
      <c r="T35" s="21"/>
      <c r="U35" s="21"/>
      <c r="V35" s="21"/>
      <c r="W35" s="21">
        <v>47713330</v>
      </c>
      <c r="X35" s="21">
        <v>32347628</v>
      </c>
      <c r="Y35" s="21">
        <v>15365702</v>
      </c>
      <c r="Z35" s="6">
        <v>47.5</v>
      </c>
      <c r="AA35" s="28">
        <v>43130174</v>
      </c>
    </row>
    <row r="36" spans="1:27" ht="13.5">
      <c r="A36" s="60" t="s">
        <v>62</v>
      </c>
      <c r="B36" s="10"/>
      <c r="C36" s="61">
        <f aca="true" t="shared" si="6" ref="C36:Y36">SUM(C32:C35)</f>
        <v>43366467</v>
      </c>
      <c r="D36" s="61">
        <f>SUM(D32:D35)</f>
        <v>0</v>
      </c>
      <c r="E36" s="62">
        <f t="shared" si="6"/>
        <v>78295830</v>
      </c>
      <c r="F36" s="63">
        <f t="shared" si="6"/>
        <v>76447174</v>
      </c>
      <c r="G36" s="63">
        <f t="shared" si="6"/>
        <v>2939087</v>
      </c>
      <c r="H36" s="63">
        <f t="shared" si="6"/>
        <v>51197495</v>
      </c>
      <c r="I36" s="63">
        <f t="shared" si="6"/>
        <v>54738431</v>
      </c>
      <c r="J36" s="63">
        <f t="shared" si="6"/>
        <v>108875013</v>
      </c>
      <c r="K36" s="63">
        <f t="shared" si="6"/>
        <v>3172032</v>
      </c>
      <c r="L36" s="63">
        <f t="shared" si="6"/>
        <v>5554380</v>
      </c>
      <c r="M36" s="63">
        <f t="shared" si="6"/>
        <v>7980548</v>
      </c>
      <c r="N36" s="63">
        <f t="shared" si="6"/>
        <v>16706960</v>
      </c>
      <c r="O36" s="63">
        <f t="shared" si="6"/>
        <v>568685</v>
      </c>
      <c r="P36" s="63">
        <f t="shared" si="6"/>
        <v>1472751</v>
      </c>
      <c r="Q36" s="63">
        <f t="shared" si="6"/>
        <v>2685181</v>
      </c>
      <c r="R36" s="63">
        <f t="shared" si="6"/>
        <v>4726617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130308590</v>
      </c>
      <c r="X36" s="63">
        <f t="shared" si="6"/>
        <v>57335377</v>
      </c>
      <c r="Y36" s="63">
        <f t="shared" si="6"/>
        <v>72973213</v>
      </c>
      <c r="Z36" s="64">
        <f>+IF(X36&lt;&gt;0,+(Y36/X36)*100,0)</f>
        <v>127.27432314607437</v>
      </c>
      <c r="AA36" s="65">
        <f>SUM(AA32:AA35)</f>
        <v>76447174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113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2874346</v>
      </c>
      <c r="D5" s="16">
        <f>SUM(D6:D8)</f>
        <v>0</v>
      </c>
      <c r="E5" s="17">
        <f t="shared" si="0"/>
        <v>12070000</v>
      </c>
      <c r="F5" s="18">
        <f t="shared" si="0"/>
        <v>10610000</v>
      </c>
      <c r="G5" s="18">
        <f t="shared" si="0"/>
        <v>51300</v>
      </c>
      <c r="H5" s="18">
        <f t="shared" si="0"/>
        <v>0</v>
      </c>
      <c r="I5" s="18">
        <f t="shared" si="0"/>
        <v>79741</v>
      </c>
      <c r="J5" s="18">
        <f t="shared" si="0"/>
        <v>131041</v>
      </c>
      <c r="K5" s="18">
        <f t="shared" si="0"/>
        <v>14552</v>
      </c>
      <c r="L5" s="18">
        <f t="shared" si="0"/>
        <v>58782</v>
      </c>
      <c r="M5" s="18">
        <f t="shared" si="0"/>
        <v>65840</v>
      </c>
      <c r="N5" s="18">
        <f t="shared" si="0"/>
        <v>139174</v>
      </c>
      <c r="O5" s="18">
        <f t="shared" si="0"/>
        <v>38241</v>
      </c>
      <c r="P5" s="18">
        <f t="shared" si="0"/>
        <v>1058912</v>
      </c>
      <c r="Q5" s="18">
        <f t="shared" si="0"/>
        <v>-39583</v>
      </c>
      <c r="R5" s="18">
        <f t="shared" si="0"/>
        <v>1057570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1327785</v>
      </c>
      <c r="X5" s="18">
        <f t="shared" si="0"/>
        <v>9753000</v>
      </c>
      <c r="Y5" s="18">
        <f t="shared" si="0"/>
        <v>-8425215</v>
      </c>
      <c r="Z5" s="4">
        <f>+IF(X5&lt;&gt;0,+(Y5/X5)*100,0)</f>
        <v>-86.38588126730237</v>
      </c>
      <c r="AA5" s="16">
        <f>SUM(AA6:AA8)</f>
        <v>10610000</v>
      </c>
    </row>
    <row r="6" spans="1:27" ht="13.5">
      <c r="A6" s="5" t="s">
        <v>32</v>
      </c>
      <c r="B6" s="3"/>
      <c r="C6" s="19">
        <v>314126</v>
      </c>
      <c r="D6" s="19"/>
      <c r="E6" s="20">
        <v>280000</v>
      </c>
      <c r="F6" s="21">
        <v>660000</v>
      </c>
      <c r="G6" s="21"/>
      <c r="H6" s="21"/>
      <c r="I6" s="21"/>
      <c r="J6" s="21"/>
      <c r="K6" s="21"/>
      <c r="L6" s="21">
        <v>19227</v>
      </c>
      <c r="M6" s="21"/>
      <c r="N6" s="21">
        <v>19227</v>
      </c>
      <c r="O6" s="21">
        <v>75397</v>
      </c>
      <c r="P6" s="21"/>
      <c r="Q6" s="21">
        <v>6359</v>
      </c>
      <c r="R6" s="21">
        <v>81756</v>
      </c>
      <c r="S6" s="21"/>
      <c r="T6" s="21"/>
      <c r="U6" s="21"/>
      <c r="V6" s="21"/>
      <c r="W6" s="21">
        <v>100983</v>
      </c>
      <c r="X6" s="21">
        <v>160000</v>
      </c>
      <c r="Y6" s="21">
        <v>-59017</v>
      </c>
      <c r="Z6" s="6">
        <v>-36.89</v>
      </c>
      <c r="AA6" s="28">
        <v>660000</v>
      </c>
    </row>
    <row r="7" spans="1:27" ht="13.5">
      <c r="A7" s="5" t="s">
        <v>33</v>
      </c>
      <c r="B7" s="3"/>
      <c r="C7" s="22">
        <v>2560220</v>
      </c>
      <c r="D7" s="22"/>
      <c r="E7" s="23">
        <v>11790000</v>
      </c>
      <c r="F7" s="24">
        <v>9950000</v>
      </c>
      <c r="G7" s="24">
        <v>51300</v>
      </c>
      <c r="H7" s="24"/>
      <c r="I7" s="24">
        <v>79741</v>
      </c>
      <c r="J7" s="24">
        <v>131041</v>
      </c>
      <c r="K7" s="24">
        <v>14552</v>
      </c>
      <c r="L7" s="24">
        <v>39555</v>
      </c>
      <c r="M7" s="24">
        <v>65840</v>
      </c>
      <c r="N7" s="24">
        <v>119947</v>
      </c>
      <c r="O7" s="24">
        <v>-37156</v>
      </c>
      <c r="P7" s="24">
        <v>1058912</v>
      </c>
      <c r="Q7" s="24">
        <v>-45942</v>
      </c>
      <c r="R7" s="24">
        <v>975814</v>
      </c>
      <c r="S7" s="24"/>
      <c r="T7" s="24"/>
      <c r="U7" s="24"/>
      <c r="V7" s="24"/>
      <c r="W7" s="24">
        <v>1226802</v>
      </c>
      <c r="X7" s="24">
        <v>9593000</v>
      </c>
      <c r="Y7" s="24">
        <v>-8366198</v>
      </c>
      <c r="Z7" s="7">
        <v>-87.21</v>
      </c>
      <c r="AA7" s="29">
        <v>9950000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674632</v>
      </c>
      <c r="D9" s="16">
        <f>SUM(D10:D14)</f>
        <v>0</v>
      </c>
      <c r="E9" s="17">
        <f t="shared" si="1"/>
        <v>14703000</v>
      </c>
      <c r="F9" s="18">
        <f t="shared" si="1"/>
        <v>14081334</v>
      </c>
      <c r="G9" s="18">
        <f t="shared" si="1"/>
        <v>0</v>
      </c>
      <c r="H9" s="18">
        <f t="shared" si="1"/>
        <v>116869</v>
      </c>
      <c r="I9" s="18">
        <f t="shared" si="1"/>
        <v>415297</v>
      </c>
      <c r="J9" s="18">
        <f t="shared" si="1"/>
        <v>532166</v>
      </c>
      <c r="K9" s="18">
        <f t="shared" si="1"/>
        <v>-46963</v>
      </c>
      <c r="L9" s="18">
        <f t="shared" si="1"/>
        <v>0</v>
      </c>
      <c r="M9" s="18">
        <f t="shared" si="1"/>
        <v>23015</v>
      </c>
      <c r="N9" s="18">
        <f t="shared" si="1"/>
        <v>-23948</v>
      </c>
      <c r="O9" s="18">
        <f t="shared" si="1"/>
        <v>242133</v>
      </c>
      <c r="P9" s="18">
        <f t="shared" si="1"/>
        <v>-15393</v>
      </c>
      <c r="Q9" s="18">
        <f t="shared" si="1"/>
        <v>141000</v>
      </c>
      <c r="R9" s="18">
        <f t="shared" si="1"/>
        <v>367740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875958</v>
      </c>
      <c r="X9" s="18">
        <f t="shared" si="1"/>
        <v>9871334</v>
      </c>
      <c r="Y9" s="18">
        <f t="shared" si="1"/>
        <v>-8995376</v>
      </c>
      <c r="Z9" s="4">
        <f>+IF(X9&lt;&gt;0,+(Y9/X9)*100,0)</f>
        <v>-91.126244943186</v>
      </c>
      <c r="AA9" s="30">
        <f>SUM(AA10:AA14)</f>
        <v>14081334</v>
      </c>
    </row>
    <row r="10" spans="1:27" ht="13.5">
      <c r="A10" s="5" t="s">
        <v>36</v>
      </c>
      <c r="B10" s="3"/>
      <c r="C10" s="19">
        <v>243188</v>
      </c>
      <c r="D10" s="19"/>
      <c r="E10" s="20">
        <v>6460000</v>
      </c>
      <c r="F10" s="21">
        <v>5838334</v>
      </c>
      <c r="G10" s="21"/>
      <c r="H10" s="21">
        <v>116869</v>
      </c>
      <c r="I10" s="21">
        <v>415297</v>
      </c>
      <c r="J10" s="21">
        <v>532166</v>
      </c>
      <c r="K10" s="21">
        <v>-46963</v>
      </c>
      <c r="L10" s="21"/>
      <c r="M10" s="21">
        <v>23015</v>
      </c>
      <c r="N10" s="21">
        <v>-23948</v>
      </c>
      <c r="O10" s="21">
        <v>-58897</v>
      </c>
      <c r="P10" s="21">
        <v>-15393</v>
      </c>
      <c r="Q10" s="21"/>
      <c r="R10" s="21">
        <v>-74290</v>
      </c>
      <c r="S10" s="21"/>
      <c r="T10" s="21"/>
      <c r="U10" s="21"/>
      <c r="V10" s="21"/>
      <c r="W10" s="21">
        <v>433928</v>
      </c>
      <c r="X10" s="21">
        <v>5128334</v>
      </c>
      <c r="Y10" s="21">
        <v>-4694406</v>
      </c>
      <c r="Z10" s="6">
        <v>-91.54</v>
      </c>
      <c r="AA10" s="28">
        <v>5838334</v>
      </c>
    </row>
    <row r="11" spans="1:27" ht="13.5">
      <c r="A11" s="5" t="s">
        <v>37</v>
      </c>
      <c r="B11" s="3"/>
      <c r="C11" s="19">
        <v>431444</v>
      </c>
      <c r="D11" s="19"/>
      <c r="E11" s="20">
        <v>8243000</v>
      </c>
      <c r="F11" s="21">
        <v>8243000</v>
      </c>
      <c r="G11" s="21"/>
      <c r="H11" s="21"/>
      <c r="I11" s="21"/>
      <c r="J11" s="21"/>
      <c r="K11" s="21"/>
      <c r="L11" s="21"/>
      <c r="M11" s="21"/>
      <c r="N11" s="21"/>
      <c r="O11" s="21">
        <v>301030</v>
      </c>
      <c r="P11" s="21"/>
      <c r="Q11" s="21">
        <v>141000</v>
      </c>
      <c r="R11" s="21">
        <v>442030</v>
      </c>
      <c r="S11" s="21"/>
      <c r="T11" s="21"/>
      <c r="U11" s="21"/>
      <c r="V11" s="21"/>
      <c r="W11" s="21">
        <v>442030</v>
      </c>
      <c r="X11" s="21">
        <v>4743000</v>
      </c>
      <c r="Y11" s="21">
        <v>-4300970</v>
      </c>
      <c r="Z11" s="6">
        <v>-90.68</v>
      </c>
      <c r="AA11" s="28">
        <v>8243000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44366834</v>
      </c>
      <c r="D15" s="16">
        <f>SUM(D16:D18)</f>
        <v>0</v>
      </c>
      <c r="E15" s="17">
        <f t="shared" si="2"/>
        <v>59793000</v>
      </c>
      <c r="F15" s="18">
        <f t="shared" si="2"/>
        <v>77427069</v>
      </c>
      <c r="G15" s="18">
        <f t="shared" si="2"/>
        <v>0</v>
      </c>
      <c r="H15" s="18">
        <f t="shared" si="2"/>
        <v>1336993</v>
      </c>
      <c r="I15" s="18">
        <f t="shared" si="2"/>
        <v>4360311</v>
      </c>
      <c r="J15" s="18">
        <f t="shared" si="2"/>
        <v>5697304</v>
      </c>
      <c r="K15" s="18">
        <f t="shared" si="2"/>
        <v>1227016</v>
      </c>
      <c r="L15" s="18">
        <f t="shared" si="2"/>
        <v>2015080</v>
      </c>
      <c r="M15" s="18">
        <f t="shared" si="2"/>
        <v>2018492</v>
      </c>
      <c r="N15" s="18">
        <f t="shared" si="2"/>
        <v>5260588</v>
      </c>
      <c r="O15" s="18">
        <f t="shared" si="2"/>
        <v>2854800</v>
      </c>
      <c r="P15" s="18">
        <f t="shared" si="2"/>
        <v>3731451</v>
      </c>
      <c r="Q15" s="18">
        <f t="shared" si="2"/>
        <v>9569821</v>
      </c>
      <c r="R15" s="18">
        <f t="shared" si="2"/>
        <v>16156072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27113964</v>
      </c>
      <c r="X15" s="18">
        <f t="shared" si="2"/>
        <v>51841331</v>
      </c>
      <c r="Y15" s="18">
        <f t="shared" si="2"/>
        <v>-24727367</v>
      </c>
      <c r="Z15" s="4">
        <f>+IF(X15&lt;&gt;0,+(Y15/X15)*100,0)</f>
        <v>-47.698171561220136</v>
      </c>
      <c r="AA15" s="30">
        <f>SUM(AA16:AA18)</f>
        <v>77427069</v>
      </c>
    </row>
    <row r="16" spans="1:27" ht="13.5">
      <c r="A16" s="5" t="s">
        <v>42</v>
      </c>
      <c r="B16" s="3"/>
      <c r="C16" s="19">
        <v>823819</v>
      </c>
      <c r="D16" s="19"/>
      <c r="E16" s="20">
        <v>1100000</v>
      </c>
      <c r="F16" s="21">
        <v>1032079</v>
      </c>
      <c r="G16" s="21"/>
      <c r="H16" s="21"/>
      <c r="I16" s="21"/>
      <c r="J16" s="21"/>
      <c r="K16" s="21"/>
      <c r="L16" s="21"/>
      <c r="M16" s="21">
        <v>72300</v>
      </c>
      <c r="N16" s="21">
        <v>72300</v>
      </c>
      <c r="O16" s="21"/>
      <c r="P16" s="21"/>
      <c r="Q16" s="21"/>
      <c r="R16" s="21"/>
      <c r="S16" s="21"/>
      <c r="T16" s="21"/>
      <c r="U16" s="21"/>
      <c r="V16" s="21"/>
      <c r="W16" s="21">
        <v>72300</v>
      </c>
      <c r="X16" s="21">
        <v>527079</v>
      </c>
      <c r="Y16" s="21">
        <v>-454779</v>
      </c>
      <c r="Z16" s="6">
        <v>-86.28</v>
      </c>
      <c r="AA16" s="28">
        <v>1032079</v>
      </c>
    </row>
    <row r="17" spans="1:27" ht="13.5">
      <c r="A17" s="5" t="s">
        <v>43</v>
      </c>
      <c r="B17" s="3"/>
      <c r="C17" s="19">
        <v>43543015</v>
      </c>
      <c r="D17" s="19"/>
      <c r="E17" s="20">
        <v>58693000</v>
      </c>
      <c r="F17" s="21">
        <v>76394990</v>
      </c>
      <c r="G17" s="21"/>
      <c r="H17" s="21">
        <v>1336993</v>
      </c>
      <c r="I17" s="21">
        <v>4360311</v>
      </c>
      <c r="J17" s="21">
        <v>5697304</v>
      </c>
      <c r="K17" s="21">
        <v>1227016</v>
      </c>
      <c r="L17" s="21">
        <v>2015080</v>
      </c>
      <c r="M17" s="21">
        <v>1946192</v>
      </c>
      <c r="N17" s="21">
        <v>5188288</v>
      </c>
      <c r="O17" s="21">
        <v>2854800</v>
      </c>
      <c r="P17" s="21">
        <v>3731451</v>
      </c>
      <c r="Q17" s="21">
        <v>9569821</v>
      </c>
      <c r="R17" s="21">
        <v>16156072</v>
      </c>
      <c r="S17" s="21"/>
      <c r="T17" s="21"/>
      <c r="U17" s="21"/>
      <c r="V17" s="21"/>
      <c r="W17" s="21">
        <v>27041664</v>
      </c>
      <c r="X17" s="21">
        <v>51314252</v>
      </c>
      <c r="Y17" s="21">
        <v>-24272588</v>
      </c>
      <c r="Z17" s="6">
        <v>-47.3</v>
      </c>
      <c r="AA17" s="28">
        <v>76394990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527000</v>
      </c>
      <c r="D19" s="16">
        <f>SUM(D20:D23)</f>
        <v>0</v>
      </c>
      <c r="E19" s="17">
        <f t="shared" si="3"/>
        <v>21600000</v>
      </c>
      <c r="F19" s="18">
        <f t="shared" si="3"/>
        <v>11425332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28000</v>
      </c>
      <c r="L19" s="18">
        <f t="shared" si="3"/>
        <v>1050967</v>
      </c>
      <c r="M19" s="18">
        <f t="shared" si="3"/>
        <v>425000</v>
      </c>
      <c r="N19" s="18">
        <f t="shared" si="3"/>
        <v>1503967</v>
      </c>
      <c r="O19" s="18">
        <f t="shared" si="3"/>
        <v>519000</v>
      </c>
      <c r="P19" s="18">
        <f t="shared" si="3"/>
        <v>0</v>
      </c>
      <c r="Q19" s="18">
        <f t="shared" si="3"/>
        <v>712719</v>
      </c>
      <c r="R19" s="18">
        <f t="shared" si="3"/>
        <v>1231719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2735686</v>
      </c>
      <c r="X19" s="18">
        <f t="shared" si="3"/>
        <v>2325332</v>
      </c>
      <c r="Y19" s="18">
        <f t="shared" si="3"/>
        <v>410354</v>
      </c>
      <c r="Z19" s="4">
        <f>+IF(X19&lt;&gt;0,+(Y19/X19)*100,0)</f>
        <v>17.647114476556467</v>
      </c>
      <c r="AA19" s="30">
        <f>SUM(AA20:AA23)</f>
        <v>11425332</v>
      </c>
    </row>
    <row r="20" spans="1:27" ht="13.5">
      <c r="A20" s="5" t="s">
        <v>46</v>
      </c>
      <c r="B20" s="3"/>
      <c r="C20" s="19"/>
      <c r="D20" s="19"/>
      <c r="E20" s="20">
        <v>6250000</v>
      </c>
      <c r="F20" s="21">
        <v>2889832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1139832</v>
      </c>
      <c r="Y20" s="21">
        <v>-1139832</v>
      </c>
      <c r="Z20" s="6">
        <v>-100</v>
      </c>
      <c r="AA20" s="28">
        <v>2889832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527000</v>
      </c>
      <c r="D23" s="19"/>
      <c r="E23" s="20">
        <v>15350000</v>
      </c>
      <c r="F23" s="21">
        <v>8535500</v>
      </c>
      <c r="G23" s="21"/>
      <c r="H23" s="21"/>
      <c r="I23" s="21"/>
      <c r="J23" s="21"/>
      <c r="K23" s="21">
        <v>28000</v>
      </c>
      <c r="L23" s="21">
        <v>1050967</v>
      </c>
      <c r="M23" s="21">
        <v>425000</v>
      </c>
      <c r="N23" s="21">
        <v>1503967</v>
      </c>
      <c r="O23" s="21">
        <v>519000</v>
      </c>
      <c r="P23" s="21"/>
      <c r="Q23" s="21">
        <v>712719</v>
      </c>
      <c r="R23" s="21">
        <v>1231719</v>
      </c>
      <c r="S23" s="21"/>
      <c r="T23" s="21"/>
      <c r="U23" s="21"/>
      <c r="V23" s="21"/>
      <c r="W23" s="21">
        <v>2735686</v>
      </c>
      <c r="X23" s="21">
        <v>1185500</v>
      </c>
      <c r="Y23" s="21">
        <v>1550186</v>
      </c>
      <c r="Z23" s="6">
        <v>130.76</v>
      </c>
      <c r="AA23" s="28">
        <v>8535500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48442812</v>
      </c>
      <c r="D25" s="50">
        <f>+D5+D9+D15+D19+D24</f>
        <v>0</v>
      </c>
      <c r="E25" s="51">
        <f t="shared" si="4"/>
        <v>108166000</v>
      </c>
      <c r="F25" s="52">
        <f t="shared" si="4"/>
        <v>113543735</v>
      </c>
      <c r="G25" s="52">
        <f t="shared" si="4"/>
        <v>51300</v>
      </c>
      <c r="H25" s="52">
        <f t="shared" si="4"/>
        <v>1453862</v>
      </c>
      <c r="I25" s="52">
        <f t="shared" si="4"/>
        <v>4855349</v>
      </c>
      <c r="J25" s="52">
        <f t="shared" si="4"/>
        <v>6360511</v>
      </c>
      <c r="K25" s="52">
        <f t="shared" si="4"/>
        <v>1222605</v>
      </c>
      <c r="L25" s="52">
        <f t="shared" si="4"/>
        <v>3124829</v>
      </c>
      <c r="M25" s="52">
        <f t="shared" si="4"/>
        <v>2532347</v>
      </c>
      <c r="N25" s="52">
        <f t="shared" si="4"/>
        <v>6879781</v>
      </c>
      <c r="O25" s="52">
        <f t="shared" si="4"/>
        <v>3654174</v>
      </c>
      <c r="P25" s="52">
        <f t="shared" si="4"/>
        <v>4774970</v>
      </c>
      <c r="Q25" s="52">
        <f t="shared" si="4"/>
        <v>10383957</v>
      </c>
      <c r="R25" s="52">
        <f t="shared" si="4"/>
        <v>18813101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32053393</v>
      </c>
      <c r="X25" s="52">
        <f t="shared" si="4"/>
        <v>73790997</v>
      </c>
      <c r="Y25" s="52">
        <f t="shared" si="4"/>
        <v>-41737604</v>
      </c>
      <c r="Z25" s="53">
        <f>+IF(X25&lt;&gt;0,+(Y25/X25)*100,0)</f>
        <v>-56.561919064462565</v>
      </c>
      <c r="AA25" s="54">
        <f>+AA5+AA9+AA15+AA19+AA24</f>
        <v>113543735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17605146</v>
      </c>
      <c r="D28" s="19"/>
      <c r="E28" s="20">
        <v>55373000</v>
      </c>
      <c r="F28" s="21">
        <v>64810930</v>
      </c>
      <c r="G28" s="21"/>
      <c r="H28" s="21">
        <v>1107470</v>
      </c>
      <c r="I28" s="21">
        <v>1044136</v>
      </c>
      <c r="J28" s="21">
        <v>2151606</v>
      </c>
      <c r="K28" s="21">
        <v>1227016</v>
      </c>
      <c r="L28" s="21">
        <v>2844547</v>
      </c>
      <c r="M28" s="21">
        <v>1595917</v>
      </c>
      <c r="N28" s="21">
        <v>5667480</v>
      </c>
      <c r="O28" s="21">
        <v>2578290</v>
      </c>
      <c r="P28" s="21">
        <v>3369979</v>
      </c>
      <c r="Q28" s="21">
        <v>6107257</v>
      </c>
      <c r="R28" s="21">
        <v>12055526</v>
      </c>
      <c r="S28" s="21"/>
      <c r="T28" s="21"/>
      <c r="U28" s="21"/>
      <c r="V28" s="21"/>
      <c r="W28" s="21">
        <v>19874612</v>
      </c>
      <c r="X28" s="21">
        <v>44971192</v>
      </c>
      <c r="Y28" s="21">
        <v>-25096580</v>
      </c>
      <c r="Z28" s="6">
        <v>-55.81</v>
      </c>
      <c r="AA28" s="19">
        <v>64810930</v>
      </c>
    </row>
    <row r="29" spans="1:27" ht="13.5">
      <c r="A29" s="56" t="s">
        <v>55</v>
      </c>
      <c r="B29" s="3"/>
      <c r="C29" s="19">
        <v>10504587</v>
      </c>
      <c r="D29" s="19"/>
      <c r="E29" s="20">
        <v>8243000</v>
      </c>
      <c r="F29" s="21">
        <v>8395079</v>
      </c>
      <c r="G29" s="21"/>
      <c r="H29" s="21"/>
      <c r="I29" s="21"/>
      <c r="J29" s="21"/>
      <c r="K29" s="21"/>
      <c r="L29" s="21"/>
      <c r="M29" s="21"/>
      <c r="N29" s="21"/>
      <c r="O29" s="21">
        <v>301030</v>
      </c>
      <c r="P29" s="21">
        <v>72300</v>
      </c>
      <c r="Q29" s="21">
        <v>141000</v>
      </c>
      <c r="R29" s="21">
        <v>514330</v>
      </c>
      <c r="S29" s="21"/>
      <c r="T29" s="21"/>
      <c r="U29" s="21"/>
      <c r="V29" s="21"/>
      <c r="W29" s="21">
        <v>514330</v>
      </c>
      <c r="X29" s="21">
        <v>4895079</v>
      </c>
      <c r="Y29" s="21">
        <v>-4380749</v>
      </c>
      <c r="Z29" s="6">
        <v>-89.49</v>
      </c>
      <c r="AA29" s="28">
        <v>8395079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28109733</v>
      </c>
      <c r="D32" s="25">
        <f>SUM(D28:D31)</f>
        <v>0</v>
      </c>
      <c r="E32" s="26">
        <f t="shared" si="5"/>
        <v>63616000</v>
      </c>
      <c r="F32" s="27">
        <f t="shared" si="5"/>
        <v>73206009</v>
      </c>
      <c r="G32" s="27">
        <f t="shared" si="5"/>
        <v>0</v>
      </c>
      <c r="H32" s="27">
        <f t="shared" si="5"/>
        <v>1107470</v>
      </c>
      <c r="I32" s="27">
        <f t="shared" si="5"/>
        <v>1044136</v>
      </c>
      <c r="J32" s="27">
        <f t="shared" si="5"/>
        <v>2151606</v>
      </c>
      <c r="K32" s="27">
        <f t="shared" si="5"/>
        <v>1227016</v>
      </c>
      <c r="L32" s="27">
        <f t="shared" si="5"/>
        <v>2844547</v>
      </c>
      <c r="M32" s="27">
        <f t="shared" si="5"/>
        <v>1595917</v>
      </c>
      <c r="N32" s="27">
        <f t="shared" si="5"/>
        <v>5667480</v>
      </c>
      <c r="O32" s="27">
        <f t="shared" si="5"/>
        <v>2879320</v>
      </c>
      <c r="P32" s="27">
        <f t="shared" si="5"/>
        <v>3442279</v>
      </c>
      <c r="Q32" s="27">
        <f t="shared" si="5"/>
        <v>6248257</v>
      </c>
      <c r="R32" s="27">
        <f t="shared" si="5"/>
        <v>12569856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20388942</v>
      </c>
      <c r="X32" s="27">
        <f t="shared" si="5"/>
        <v>49866271</v>
      </c>
      <c r="Y32" s="27">
        <f t="shared" si="5"/>
        <v>-29477329</v>
      </c>
      <c r="Z32" s="13">
        <f>+IF(X32&lt;&gt;0,+(Y32/X32)*100,0)</f>
        <v>-59.11275980511957</v>
      </c>
      <c r="AA32" s="31">
        <f>SUM(AA28:AA31)</f>
        <v>73206009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19755872</v>
      </c>
      <c r="D35" s="19"/>
      <c r="E35" s="20">
        <v>44550000</v>
      </c>
      <c r="F35" s="21">
        <v>40337726</v>
      </c>
      <c r="G35" s="21">
        <v>51300</v>
      </c>
      <c r="H35" s="21">
        <v>346392</v>
      </c>
      <c r="I35" s="21">
        <v>3811213</v>
      </c>
      <c r="J35" s="21">
        <v>4208905</v>
      </c>
      <c r="K35" s="21">
        <v>-4411</v>
      </c>
      <c r="L35" s="21">
        <v>280282</v>
      </c>
      <c r="M35" s="21">
        <v>936430</v>
      </c>
      <c r="N35" s="21">
        <v>1212301</v>
      </c>
      <c r="O35" s="21">
        <v>633627</v>
      </c>
      <c r="P35" s="21">
        <v>1332691</v>
      </c>
      <c r="Q35" s="21">
        <v>4122795</v>
      </c>
      <c r="R35" s="21">
        <v>6089113</v>
      </c>
      <c r="S35" s="21"/>
      <c r="T35" s="21"/>
      <c r="U35" s="21"/>
      <c r="V35" s="21"/>
      <c r="W35" s="21">
        <v>11510319</v>
      </c>
      <c r="X35" s="21">
        <v>23924726</v>
      </c>
      <c r="Y35" s="21">
        <v>-12414407</v>
      </c>
      <c r="Z35" s="6">
        <v>-51.89</v>
      </c>
      <c r="AA35" s="28">
        <v>40337726</v>
      </c>
    </row>
    <row r="36" spans="1:27" ht="13.5">
      <c r="A36" s="60" t="s">
        <v>62</v>
      </c>
      <c r="B36" s="10"/>
      <c r="C36" s="61">
        <f aca="true" t="shared" si="6" ref="C36:Y36">SUM(C32:C35)</f>
        <v>47865605</v>
      </c>
      <c r="D36" s="61">
        <f>SUM(D32:D35)</f>
        <v>0</v>
      </c>
      <c r="E36" s="62">
        <f t="shared" si="6"/>
        <v>108166000</v>
      </c>
      <c r="F36" s="63">
        <f t="shared" si="6"/>
        <v>113543735</v>
      </c>
      <c r="G36" s="63">
        <f t="shared" si="6"/>
        <v>51300</v>
      </c>
      <c r="H36" s="63">
        <f t="shared" si="6"/>
        <v>1453862</v>
      </c>
      <c r="I36" s="63">
        <f t="shared" si="6"/>
        <v>4855349</v>
      </c>
      <c r="J36" s="63">
        <f t="shared" si="6"/>
        <v>6360511</v>
      </c>
      <c r="K36" s="63">
        <f t="shared" si="6"/>
        <v>1222605</v>
      </c>
      <c r="L36" s="63">
        <f t="shared" si="6"/>
        <v>3124829</v>
      </c>
      <c r="M36" s="63">
        <f t="shared" si="6"/>
        <v>2532347</v>
      </c>
      <c r="N36" s="63">
        <f t="shared" si="6"/>
        <v>6879781</v>
      </c>
      <c r="O36" s="63">
        <f t="shared" si="6"/>
        <v>3512947</v>
      </c>
      <c r="P36" s="63">
        <f t="shared" si="6"/>
        <v>4774970</v>
      </c>
      <c r="Q36" s="63">
        <f t="shared" si="6"/>
        <v>10371052</v>
      </c>
      <c r="R36" s="63">
        <f t="shared" si="6"/>
        <v>18658969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31899261</v>
      </c>
      <c r="X36" s="63">
        <f t="shared" si="6"/>
        <v>73790997</v>
      </c>
      <c r="Y36" s="63">
        <f t="shared" si="6"/>
        <v>-41891736</v>
      </c>
      <c r="Z36" s="64">
        <f>+IF(X36&lt;&gt;0,+(Y36/X36)*100,0)</f>
        <v>-56.7707954941983</v>
      </c>
      <c r="AA36" s="65">
        <f>SUM(AA32:AA35)</f>
        <v>113543735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114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62938880</v>
      </c>
      <c r="D5" s="16">
        <f>SUM(D6:D8)</f>
        <v>0</v>
      </c>
      <c r="E5" s="17">
        <f t="shared" si="0"/>
        <v>1826919</v>
      </c>
      <c r="F5" s="18">
        <f t="shared" si="0"/>
        <v>2168019</v>
      </c>
      <c r="G5" s="18">
        <f t="shared" si="0"/>
        <v>0</v>
      </c>
      <c r="H5" s="18">
        <f t="shared" si="0"/>
        <v>76802</v>
      </c>
      <c r="I5" s="18">
        <f t="shared" si="0"/>
        <v>44696</v>
      </c>
      <c r="J5" s="18">
        <f t="shared" si="0"/>
        <v>121498</v>
      </c>
      <c r="K5" s="18">
        <f t="shared" si="0"/>
        <v>955</v>
      </c>
      <c r="L5" s="18">
        <f t="shared" si="0"/>
        <v>51663</v>
      </c>
      <c r="M5" s="18">
        <f t="shared" si="0"/>
        <v>3129</v>
      </c>
      <c r="N5" s="18">
        <f t="shared" si="0"/>
        <v>55747</v>
      </c>
      <c r="O5" s="18">
        <f t="shared" si="0"/>
        <v>82041</v>
      </c>
      <c r="P5" s="18">
        <f t="shared" si="0"/>
        <v>156874</v>
      </c>
      <c r="Q5" s="18">
        <f t="shared" si="0"/>
        <v>9889</v>
      </c>
      <c r="R5" s="18">
        <f t="shared" si="0"/>
        <v>248804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426049</v>
      </c>
      <c r="X5" s="18">
        <f t="shared" si="0"/>
        <v>1625967</v>
      </c>
      <c r="Y5" s="18">
        <f t="shared" si="0"/>
        <v>-1199918</v>
      </c>
      <c r="Z5" s="4">
        <f>+IF(X5&lt;&gt;0,+(Y5/X5)*100,0)</f>
        <v>-73.79719268595241</v>
      </c>
      <c r="AA5" s="16">
        <f>SUM(AA6:AA8)</f>
        <v>2168019</v>
      </c>
    </row>
    <row r="6" spans="1:27" ht="13.5">
      <c r="A6" s="5" t="s">
        <v>32</v>
      </c>
      <c r="B6" s="3"/>
      <c r="C6" s="19">
        <v>1676243</v>
      </c>
      <c r="D6" s="19"/>
      <c r="E6" s="20">
        <v>611599</v>
      </c>
      <c r="F6" s="21">
        <v>271599</v>
      </c>
      <c r="G6" s="21"/>
      <c r="H6" s="21">
        <v>18075</v>
      </c>
      <c r="I6" s="21">
        <v>29108</v>
      </c>
      <c r="J6" s="21">
        <v>47183</v>
      </c>
      <c r="K6" s="21"/>
      <c r="L6" s="21">
        <v>16171</v>
      </c>
      <c r="M6" s="21"/>
      <c r="N6" s="21">
        <v>16171</v>
      </c>
      <c r="O6" s="21">
        <v>56838</v>
      </c>
      <c r="P6" s="21">
        <v>3550</v>
      </c>
      <c r="Q6" s="21">
        <v>11798</v>
      </c>
      <c r="R6" s="21">
        <v>72186</v>
      </c>
      <c r="S6" s="21"/>
      <c r="T6" s="21"/>
      <c r="U6" s="21"/>
      <c r="V6" s="21"/>
      <c r="W6" s="21">
        <v>135540</v>
      </c>
      <c r="X6" s="21">
        <v>203688</v>
      </c>
      <c r="Y6" s="21">
        <v>-68148</v>
      </c>
      <c r="Z6" s="6">
        <v>-33.46</v>
      </c>
      <c r="AA6" s="28">
        <v>271599</v>
      </c>
    </row>
    <row r="7" spans="1:27" ht="13.5">
      <c r="A7" s="5" t="s">
        <v>33</v>
      </c>
      <c r="B7" s="3"/>
      <c r="C7" s="22">
        <v>61262637</v>
      </c>
      <c r="D7" s="22"/>
      <c r="E7" s="23">
        <v>1215320</v>
      </c>
      <c r="F7" s="24">
        <v>1896420</v>
      </c>
      <c r="G7" s="24"/>
      <c r="H7" s="24">
        <v>58727</v>
      </c>
      <c r="I7" s="24">
        <v>15588</v>
      </c>
      <c r="J7" s="24">
        <v>74315</v>
      </c>
      <c r="K7" s="24">
        <v>955</v>
      </c>
      <c r="L7" s="24">
        <v>35492</v>
      </c>
      <c r="M7" s="24">
        <v>3129</v>
      </c>
      <c r="N7" s="24">
        <v>39576</v>
      </c>
      <c r="O7" s="24">
        <v>25203</v>
      </c>
      <c r="P7" s="24">
        <v>153324</v>
      </c>
      <c r="Q7" s="24">
        <v>-1909</v>
      </c>
      <c r="R7" s="24">
        <v>176618</v>
      </c>
      <c r="S7" s="24"/>
      <c r="T7" s="24"/>
      <c r="U7" s="24"/>
      <c r="V7" s="24"/>
      <c r="W7" s="24">
        <v>290509</v>
      </c>
      <c r="X7" s="24">
        <v>1422279</v>
      </c>
      <c r="Y7" s="24">
        <v>-1131770</v>
      </c>
      <c r="Z7" s="7">
        <v>-79.57</v>
      </c>
      <c r="AA7" s="29">
        <v>1896420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548169</v>
      </c>
      <c r="D9" s="16">
        <f>SUM(D10:D14)</f>
        <v>0</v>
      </c>
      <c r="E9" s="17">
        <f t="shared" si="1"/>
        <v>8131040</v>
      </c>
      <c r="F9" s="18">
        <f t="shared" si="1"/>
        <v>8450540</v>
      </c>
      <c r="G9" s="18">
        <f t="shared" si="1"/>
        <v>0</v>
      </c>
      <c r="H9" s="18">
        <f t="shared" si="1"/>
        <v>35692</v>
      </c>
      <c r="I9" s="18">
        <f t="shared" si="1"/>
        <v>38220</v>
      </c>
      <c r="J9" s="18">
        <f t="shared" si="1"/>
        <v>73912</v>
      </c>
      <c r="K9" s="18">
        <f t="shared" si="1"/>
        <v>41220</v>
      </c>
      <c r="L9" s="18">
        <f t="shared" si="1"/>
        <v>1191538</v>
      </c>
      <c r="M9" s="18">
        <f t="shared" si="1"/>
        <v>3453458</v>
      </c>
      <c r="N9" s="18">
        <f t="shared" si="1"/>
        <v>4686216</v>
      </c>
      <c r="O9" s="18">
        <f t="shared" si="1"/>
        <v>98549</v>
      </c>
      <c r="P9" s="18">
        <f t="shared" si="1"/>
        <v>596886</v>
      </c>
      <c r="Q9" s="18">
        <f t="shared" si="1"/>
        <v>274784</v>
      </c>
      <c r="R9" s="18">
        <f t="shared" si="1"/>
        <v>970219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5730347</v>
      </c>
      <c r="X9" s="18">
        <f t="shared" si="1"/>
        <v>6337863</v>
      </c>
      <c r="Y9" s="18">
        <f t="shared" si="1"/>
        <v>-607516</v>
      </c>
      <c r="Z9" s="4">
        <f>+IF(X9&lt;&gt;0,+(Y9/X9)*100,0)</f>
        <v>-9.585502242632888</v>
      </c>
      <c r="AA9" s="30">
        <f>SUM(AA10:AA14)</f>
        <v>8450540</v>
      </c>
    </row>
    <row r="10" spans="1:27" ht="13.5">
      <c r="A10" s="5" t="s">
        <v>36</v>
      </c>
      <c r="B10" s="3"/>
      <c r="C10" s="19">
        <v>224723</v>
      </c>
      <c r="D10" s="19"/>
      <c r="E10" s="20">
        <v>3525000</v>
      </c>
      <c r="F10" s="21">
        <v>1110000</v>
      </c>
      <c r="G10" s="21"/>
      <c r="H10" s="21">
        <v>35692</v>
      </c>
      <c r="I10" s="21">
        <v>16130</v>
      </c>
      <c r="J10" s="21">
        <v>51822</v>
      </c>
      <c r="K10" s="21">
        <v>29220</v>
      </c>
      <c r="L10" s="21">
        <v>1167786</v>
      </c>
      <c r="M10" s="21">
        <v>309518</v>
      </c>
      <c r="N10" s="21">
        <v>1506524</v>
      </c>
      <c r="O10" s="21">
        <v>64549</v>
      </c>
      <c r="P10" s="21">
        <v>596886</v>
      </c>
      <c r="Q10" s="21">
        <v>231784</v>
      </c>
      <c r="R10" s="21">
        <v>893219</v>
      </c>
      <c r="S10" s="21"/>
      <c r="T10" s="21"/>
      <c r="U10" s="21"/>
      <c r="V10" s="21"/>
      <c r="W10" s="21">
        <v>2451565</v>
      </c>
      <c r="X10" s="21">
        <v>832482</v>
      </c>
      <c r="Y10" s="21">
        <v>1619083</v>
      </c>
      <c r="Z10" s="6">
        <v>194.49</v>
      </c>
      <c r="AA10" s="28">
        <v>1110000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323446</v>
      </c>
      <c r="D12" s="19"/>
      <c r="E12" s="20">
        <v>4606040</v>
      </c>
      <c r="F12" s="21">
        <v>7340540</v>
      </c>
      <c r="G12" s="21"/>
      <c r="H12" s="21"/>
      <c r="I12" s="21">
        <v>22090</v>
      </c>
      <c r="J12" s="21">
        <v>22090</v>
      </c>
      <c r="K12" s="21">
        <v>12000</v>
      </c>
      <c r="L12" s="21">
        <v>23752</v>
      </c>
      <c r="M12" s="21">
        <v>3143940</v>
      </c>
      <c r="N12" s="21">
        <v>3179692</v>
      </c>
      <c r="O12" s="21">
        <v>34000</v>
      </c>
      <c r="P12" s="21"/>
      <c r="Q12" s="21">
        <v>43000</v>
      </c>
      <c r="R12" s="21">
        <v>77000</v>
      </c>
      <c r="S12" s="21"/>
      <c r="T12" s="21"/>
      <c r="U12" s="21"/>
      <c r="V12" s="21"/>
      <c r="W12" s="21">
        <v>3278782</v>
      </c>
      <c r="X12" s="21">
        <v>5505381</v>
      </c>
      <c r="Y12" s="21">
        <v>-2226599</v>
      </c>
      <c r="Z12" s="6">
        <v>-40.44</v>
      </c>
      <c r="AA12" s="28">
        <v>7340540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372118</v>
      </c>
      <c r="D15" s="16">
        <f>SUM(D16:D18)</f>
        <v>0</v>
      </c>
      <c r="E15" s="17">
        <f t="shared" si="2"/>
        <v>58686041</v>
      </c>
      <c r="F15" s="18">
        <f t="shared" si="2"/>
        <v>79418795</v>
      </c>
      <c r="G15" s="18">
        <f t="shared" si="2"/>
        <v>0</v>
      </c>
      <c r="H15" s="18">
        <f t="shared" si="2"/>
        <v>2431696</v>
      </c>
      <c r="I15" s="18">
        <f t="shared" si="2"/>
        <v>1101542</v>
      </c>
      <c r="J15" s="18">
        <f t="shared" si="2"/>
        <v>3533238</v>
      </c>
      <c r="K15" s="18">
        <f t="shared" si="2"/>
        <v>4391594</v>
      </c>
      <c r="L15" s="18">
        <f t="shared" si="2"/>
        <v>2240378</v>
      </c>
      <c r="M15" s="18">
        <f t="shared" si="2"/>
        <v>6068854</v>
      </c>
      <c r="N15" s="18">
        <f t="shared" si="2"/>
        <v>12700826</v>
      </c>
      <c r="O15" s="18">
        <f t="shared" si="2"/>
        <v>3018334</v>
      </c>
      <c r="P15" s="18">
        <f t="shared" si="2"/>
        <v>6325496</v>
      </c>
      <c r="Q15" s="18">
        <f t="shared" si="2"/>
        <v>8549143</v>
      </c>
      <c r="R15" s="18">
        <f t="shared" si="2"/>
        <v>17892973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34127037</v>
      </c>
      <c r="X15" s="18">
        <f t="shared" si="2"/>
        <v>59563827</v>
      </c>
      <c r="Y15" s="18">
        <f t="shared" si="2"/>
        <v>-25436790</v>
      </c>
      <c r="Z15" s="4">
        <f>+IF(X15&lt;&gt;0,+(Y15/X15)*100,0)</f>
        <v>-42.7050968367093</v>
      </c>
      <c r="AA15" s="30">
        <f>SUM(AA16:AA18)</f>
        <v>79418795</v>
      </c>
    </row>
    <row r="16" spans="1:27" ht="13.5">
      <c r="A16" s="5" t="s">
        <v>42</v>
      </c>
      <c r="B16" s="3"/>
      <c r="C16" s="19">
        <v>232474</v>
      </c>
      <c r="D16" s="19"/>
      <c r="E16" s="20">
        <v>53936041</v>
      </c>
      <c r="F16" s="21">
        <v>76998795</v>
      </c>
      <c r="G16" s="21"/>
      <c r="H16" s="21">
        <v>2406269</v>
      </c>
      <c r="I16" s="21">
        <v>1053194</v>
      </c>
      <c r="J16" s="21">
        <v>3459463</v>
      </c>
      <c r="K16" s="21">
        <v>4386008</v>
      </c>
      <c r="L16" s="21">
        <v>2240378</v>
      </c>
      <c r="M16" s="21">
        <v>6024034</v>
      </c>
      <c r="N16" s="21">
        <v>12650420</v>
      </c>
      <c r="O16" s="21">
        <v>2992750</v>
      </c>
      <c r="P16" s="21">
        <v>6317072</v>
      </c>
      <c r="Q16" s="21">
        <v>8542027</v>
      </c>
      <c r="R16" s="21">
        <v>17851849</v>
      </c>
      <c r="S16" s="21"/>
      <c r="T16" s="21"/>
      <c r="U16" s="21"/>
      <c r="V16" s="21"/>
      <c r="W16" s="21">
        <v>33961732</v>
      </c>
      <c r="X16" s="21">
        <v>57748851</v>
      </c>
      <c r="Y16" s="21">
        <v>-23787119</v>
      </c>
      <c r="Z16" s="6">
        <v>-41.19</v>
      </c>
      <c r="AA16" s="28">
        <v>76998795</v>
      </c>
    </row>
    <row r="17" spans="1:27" ht="13.5">
      <c r="A17" s="5" t="s">
        <v>43</v>
      </c>
      <c r="B17" s="3"/>
      <c r="C17" s="19">
        <v>139644</v>
      </c>
      <c r="D17" s="19"/>
      <c r="E17" s="20">
        <v>4750000</v>
      </c>
      <c r="F17" s="21">
        <v>2420000</v>
      </c>
      <c r="G17" s="21"/>
      <c r="H17" s="21">
        <v>25427</v>
      </c>
      <c r="I17" s="21">
        <v>48348</v>
      </c>
      <c r="J17" s="21">
        <v>73775</v>
      </c>
      <c r="K17" s="21">
        <v>5586</v>
      </c>
      <c r="L17" s="21"/>
      <c r="M17" s="21">
        <v>44820</v>
      </c>
      <c r="N17" s="21">
        <v>50406</v>
      </c>
      <c r="O17" s="21">
        <v>25584</v>
      </c>
      <c r="P17" s="21">
        <v>8424</v>
      </c>
      <c r="Q17" s="21">
        <v>7116</v>
      </c>
      <c r="R17" s="21">
        <v>41124</v>
      </c>
      <c r="S17" s="21"/>
      <c r="T17" s="21"/>
      <c r="U17" s="21"/>
      <c r="V17" s="21"/>
      <c r="W17" s="21">
        <v>165305</v>
      </c>
      <c r="X17" s="21">
        <v>1814976</v>
      </c>
      <c r="Y17" s="21">
        <v>-1649671</v>
      </c>
      <c r="Z17" s="6">
        <v>-90.89</v>
      </c>
      <c r="AA17" s="28">
        <v>2420000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63859167</v>
      </c>
      <c r="D25" s="50">
        <f>+D5+D9+D15+D19+D24</f>
        <v>0</v>
      </c>
      <c r="E25" s="51">
        <f t="shared" si="4"/>
        <v>68644000</v>
      </c>
      <c r="F25" s="52">
        <f t="shared" si="4"/>
        <v>90037354</v>
      </c>
      <c r="G25" s="52">
        <f t="shared" si="4"/>
        <v>0</v>
      </c>
      <c r="H25" s="52">
        <f t="shared" si="4"/>
        <v>2544190</v>
      </c>
      <c r="I25" s="52">
        <f t="shared" si="4"/>
        <v>1184458</v>
      </c>
      <c r="J25" s="52">
        <f t="shared" si="4"/>
        <v>3728648</v>
      </c>
      <c r="K25" s="52">
        <f t="shared" si="4"/>
        <v>4433769</v>
      </c>
      <c r="L25" s="52">
        <f t="shared" si="4"/>
        <v>3483579</v>
      </c>
      <c r="M25" s="52">
        <f t="shared" si="4"/>
        <v>9525441</v>
      </c>
      <c r="N25" s="52">
        <f t="shared" si="4"/>
        <v>17442789</v>
      </c>
      <c r="O25" s="52">
        <f t="shared" si="4"/>
        <v>3198924</v>
      </c>
      <c r="P25" s="52">
        <f t="shared" si="4"/>
        <v>7079256</v>
      </c>
      <c r="Q25" s="52">
        <f t="shared" si="4"/>
        <v>8833816</v>
      </c>
      <c r="R25" s="52">
        <f t="shared" si="4"/>
        <v>19111996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40283433</v>
      </c>
      <c r="X25" s="52">
        <f t="shared" si="4"/>
        <v>67527657</v>
      </c>
      <c r="Y25" s="52">
        <f t="shared" si="4"/>
        <v>-27244224</v>
      </c>
      <c r="Z25" s="53">
        <f>+IF(X25&lt;&gt;0,+(Y25/X25)*100,0)</f>
        <v>-40.345282526239586</v>
      </c>
      <c r="AA25" s="54">
        <f>+AA5+AA9+AA15+AA19+AA24</f>
        <v>90037354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27149000</v>
      </c>
      <c r="F28" s="21">
        <v>27149000</v>
      </c>
      <c r="G28" s="21"/>
      <c r="H28" s="21">
        <v>824642</v>
      </c>
      <c r="I28" s="21"/>
      <c r="J28" s="21">
        <v>824642</v>
      </c>
      <c r="K28" s="21">
        <v>1498380</v>
      </c>
      <c r="L28" s="21"/>
      <c r="M28" s="21">
        <v>2558296</v>
      </c>
      <c r="N28" s="21">
        <v>4056676</v>
      </c>
      <c r="O28" s="21">
        <v>1397085</v>
      </c>
      <c r="P28" s="21">
        <v>4382379</v>
      </c>
      <c r="Q28" s="21">
        <v>2818912</v>
      </c>
      <c r="R28" s="21">
        <v>8598376</v>
      </c>
      <c r="S28" s="21"/>
      <c r="T28" s="21"/>
      <c r="U28" s="21"/>
      <c r="V28" s="21"/>
      <c r="W28" s="21">
        <v>13479694</v>
      </c>
      <c r="X28" s="21">
        <v>20361699</v>
      </c>
      <c r="Y28" s="21">
        <v>-6882005</v>
      </c>
      <c r="Z28" s="6">
        <v>-33.8</v>
      </c>
      <c r="AA28" s="19">
        <v>27149000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27149000</v>
      </c>
      <c r="F32" s="27">
        <f t="shared" si="5"/>
        <v>27149000</v>
      </c>
      <c r="G32" s="27">
        <f t="shared" si="5"/>
        <v>0</v>
      </c>
      <c r="H32" s="27">
        <f t="shared" si="5"/>
        <v>824642</v>
      </c>
      <c r="I32" s="27">
        <f t="shared" si="5"/>
        <v>0</v>
      </c>
      <c r="J32" s="27">
        <f t="shared" si="5"/>
        <v>824642</v>
      </c>
      <c r="K32" s="27">
        <f t="shared" si="5"/>
        <v>1498380</v>
      </c>
      <c r="L32" s="27">
        <f t="shared" si="5"/>
        <v>0</v>
      </c>
      <c r="M32" s="27">
        <f t="shared" si="5"/>
        <v>2558296</v>
      </c>
      <c r="N32" s="27">
        <f t="shared" si="5"/>
        <v>4056676</v>
      </c>
      <c r="O32" s="27">
        <f t="shared" si="5"/>
        <v>1397085</v>
      </c>
      <c r="P32" s="27">
        <f t="shared" si="5"/>
        <v>4382379</v>
      </c>
      <c r="Q32" s="27">
        <f t="shared" si="5"/>
        <v>2818912</v>
      </c>
      <c r="R32" s="27">
        <f t="shared" si="5"/>
        <v>8598376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13479694</v>
      </c>
      <c r="X32" s="27">
        <f t="shared" si="5"/>
        <v>20361699</v>
      </c>
      <c r="Y32" s="27">
        <f t="shared" si="5"/>
        <v>-6882005</v>
      </c>
      <c r="Z32" s="13">
        <f>+IF(X32&lt;&gt;0,+(Y32/X32)*100,0)</f>
        <v>-33.79877582907006</v>
      </c>
      <c r="AA32" s="31">
        <f>SUM(AA28:AA31)</f>
        <v>27149000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5215057</v>
      </c>
      <c r="D35" s="19"/>
      <c r="E35" s="20">
        <v>41495000</v>
      </c>
      <c r="F35" s="21">
        <v>62888354</v>
      </c>
      <c r="G35" s="21"/>
      <c r="H35" s="21">
        <v>1719548</v>
      </c>
      <c r="I35" s="21">
        <v>1184458</v>
      </c>
      <c r="J35" s="21">
        <v>2904006</v>
      </c>
      <c r="K35" s="21">
        <v>2935389</v>
      </c>
      <c r="L35" s="21">
        <v>3483579</v>
      </c>
      <c r="M35" s="21">
        <v>6967145</v>
      </c>
      <c r="N35" s="21">
        <v>13386113</v>
      </c>
      <c r="O35" s="21">
        <v>1801839</v>
      </c>
      <c r="P35" s="21">
        <v>2696877</v>
      </c>
      <c r="Q35" s="21">
        <v>6014904</v>
      </c>
      <c r="R35" s="21">
        <v>10513620</v>
      </c>
      <c r="S35" s="21"/>
      <c r="T35" s="21"/>
      <c r="U35" s="21"/>
      <c r="V35" s="21"/>
      <c r="W35" s="21">
        <v>26803739</v>
      </c>
      <c r="X35" s="21">
        <v>47165958</v>
      </c>
      <c r="Y35" s="21">
        <v>-20362219</v>
      </c>
      <c r="Z35" s="6">
        <v>-43.17</v>
      </c>
      <c r="AA35" s="28">
        <v>62888354</v>
      </c>
    </row>
    <row r="36" spans="1:27" ht="13.5">
      <c r="A36" s="60" t="s">
        <v>62</v>
      </c>
      <c r="B36" s="10"/>
      <c r="C36" s="61">
        <f aca="true" t="shared" si="6" ref="C36:Y36">SUM(C32:C35)</f>
        <v>5215057</v>
      </c>
      <c r="D36" s="61">
        <f>SUM(D32:D35)</f>
        <v>0</v>
      </c>
      <c r="E36" s="62">
        <f t="shared" si="6"/>
        <v>68644000</v>
      </c>
      <c r="F36" s="63">
        <f t="shared" si="6"/>
        <v>90037354</v>
      </c>
      <c r="G36" s="63">
        <f t="shared" si="6"/>
        <v>0</v>
      </c>
      <c r="H36" s="63">
        <f t="shared" si="6"/>
        <v>2544190</v>
      </c>
      <c r="I36" s="63">
        <f t="shared" si="6"/>
        <v>1184458</v>
      </c>
      <c r="J36" s="63">
        <f t="shared" si="6"/>
        <v>3728648</v>
      </c>
      <c r="K36" s="63">
        <f t="shared" si="6"/>
        <v>4433769</v>
      </c>
      <c r="L36" s="63">
        <f t="shared" si="6"/>
        <v>3483579</v>
      </c>
      <c r="M36" s="63">
        <f t="shared" si="6"/>
        <v>9525441</v>
      </c>
      <c r="N36" s="63">
        <f t="shared" si="6"/>
        <v>17442789</v>
      </c>
      <c r="O36" s="63">
        <f t="shared" si="6"/>
        <v>3198924</v>
      </c>
      <c r="P36" s="63">
        <f t="shared" si="6"/>
        <v>7079256</v>
      </c>
      <c r="Q36" s="63">
        <f t="shared" si="6"/>
        <v>8833816</v>
      </c>
      <c r="R36" s="63">
        <f t="shared" si="6"/>
        <v>19111996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40283433</v>
      </c>
      <c r="X36" s="63">
        <f t="shared" si="6"/>
        <v>67527657</v>
      </c>
      <c r="Y36" s="63">
        <f t="shared" si="6"/>
        <v>-27244224</v>
      </c>
      <c r="Z36" s="64">
        <f>+IF(X36&lt;&gt;0,+(Y36/X36)*100,0)</f>
        <v>-40.345282526239586</v>
      </c>
      <c r="AA36" s="65">
        <f>SUM(AA32:AA35)</f>
        <v>90037354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115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10240349</v>
      </c>
      <c r="D5" s="16">
        <f>SUM(D6:D8)</f>
        <v>0</v>
      </c>
      <c r="E5" s="17">
        <f t="shared" si="0"/>
        <v>5571144</v>
      </c>
      <c r="F5" s="18">
        <f t="shared" si="0"/>
        <v>3630944</v>
      </c>
      <c r="G5" s="18">
        <f t="shared" si="0"/>
        <v>0</v>
      </c>
      <c r="H5" s="18">
        <f t="shared" si="0"/>
        <v>875659</v>
      </c>
      <c r="I5" s="18">
        <f t="shared" si="0"/>
        <v>345326</v>
      </c>
      <c r="J5" s="18">
        <f t="shared" si="0"/>
        <v>1220985</v>
      </c>
      <c r="K5" s="18">
        <f t="shared" si="0"/>
        <v>85328</v>
      </c>
      <c r="L5" s="18">
        <f t="shared" si="0"/>
        <v>33208</v>
      </c>
      <c r="M5" s="18">
        <f t="shared" si="0"/>
        <v>0</v>
      </c>
      <c r="N5" s="18">
        <f t="shared" si="0"/>
        <v>118536</v>
      </c>
      <c r="O5" s="18">
        <f t="shared" si="0"/>
        <v>164872</v>
      </c>
      <c r="P5" s="18">
        <f t="shared" si="0"/>
        <v>0</v>
      </c>
      <c r="Q5" s="18">
        <f t="shared" si="0"/>
        <v>0</v>
      </c>
      <c r="R5" s="18">
        <f t="shared" si="0"/>
        <v>164872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1504393</v>
      </c>
      <c r="X5" s="18">
        <f t="shared" si="0"/>
        <v>2723193</v>
      </c>
      <c r="Y5" s="18">
        <f t="shared" si="0"/>
        <v>-1218800</v>
      </c>
      <c r="Z5" s="4">
        <f>+IF(X5&lt;&gt;0,+(Y5/X5)*100,0)</f>
        <v>-44.756284258956306</v>
      </c>
      <c r="AA5" s="16">
        <f>SUM(AA6:AA8)</f>
        <v>3630944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10240349</v>
      </c>
      <c r="D7" s="22"/>
      <c r="E7" s="23">
        <v>5571144</v>
      </c>
      <c r="F7" s="24">
        <v>3630944</v>
      </c>
      <c r="G7" s="24"/>
      <c r="H7" s="24">
        <v>875659</v>
      </c>
      <c r="I7" s="24">
        <v>345326</v>
      </c>
      <c r="J7" s="24">
        <v>1220985</v>
      </c>
      <c r="K7" s="24">
        <v>85328</v>
      </c>
      <c r="L7" s="24">
        <v>33208</v>
      </c>
      <c r="M7" s="24"/>
      <c r="N7" s="24">
        <v>118536</v>
      </c>
      <c r="O7" s="24">
        <v>164872</v>
      </c>
      <c r="P7" s="24"/>
      <c r="Q7" s="24"/>
      <c r="R7" s="24">
        <v>164872</v>
      </c>
      <c r="S7" s="24"/>
      <c r="T7" s="24"/>
      <c r="U7" s="24"/>
      <c r="V7" s="24"/>
      <c r="W7" s="24">
        <v>1504393</v>
      </c>
      <c r="X7" s="24">
        <v>2723193</v>
      </c>
      <c r="Y7" s="24">
        <v>-1218800</v>
      </c>
      <c r="Z7" s="7">
        <v>-44.76</v>
      </c>
      <c r="AA7" s="29">
        <v>3630944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245130831</v>
      </c>
      <c r="D15" s="16">
        <f>SUM(D16:D18)</f>
        <v>0</v>
      </c>
      <c r="E15" s="17">
        <f t="shared" si="2"/>
        <v>158400</v>
      </c>
      <c r="F15" s="18">
        <f t="shared" si="2"/>
        <v>208400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156294</v>
      </c>
      <c r="Y15" s="18">
        <f t="shared" si="2"/>
        <v>-156294</v>
      </c>
      <c r="Z15" s="4">
        <f>+IF(X15&lt;&gt;0,+(Y15/X15)*100,0)</f>
        <v>-100</v>
      </c>
      <c r="AA15" s="30">
        <f>SUM(AA16:AA18)</f>
        <v>208400</v>
      </c>
    </row>
    <row r="16" spans="1:27" ht="13.5">
      <c r="A16" s="5" t="s">
        <v>42</v>
      </c>
      <c r="B16" s="3"/>
      <c r="C16" s="19">
        <v>245130831</v>
      </c>
      <c r="D16" s="19"/>
      <c r="E16" s="20">
        <v>158400</v>
      </c>
      <c r="F16" s="21">
        <v>208400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156294</v>
      </c>
      <c r="Y16" s="21">
        <v>-156294</v>
      </c>
      <c r="Z16" s="6">
        <v>-100</v>
      </c>
      <c r="AA16" s="28">
        <v>208400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11414218</v>
      </c>
      <c r="D19" s="16">
        <f>SUM(D20:D23)</f>
        <v>0</v>
      </c>
      <c r="E19" s="17">
        <f t="shared" si="3"/>
        <v>276894499</v>
      </c>
      <c r="F19" s="18">
        <f t="shared" si="3"/>
        <v>275390658</v>
      </c>
      <c r="G19" s="18">
        <f t="shared" si="3"/>
        <v>15133788</v>
      </c>
      <c r="H19" s="18">
        <f t="shared" si="3"/>
        <v>12145745</v>
      </c>
      <c r="I19" s="18">
        <f t="shared" si="3"/>
        <v>17590030</v>
      </c>
      <c r="J19" s="18">
        <f t="shared" si="3"/>
        <v>44869563</v>
      </c>
      <c r="K19" s="18">
        <f t="shared" si="3"/>
        <v>15606520</v>
      </c>
      <c r="L19" s="18">
        <f t="shared" si="3"/>
        <v>36400600</v>
      </c>
      <c r="M19" s="18">
        <f t="shared" si="3"/>
        <v>8335991</v>
      </c>
      <c r="N19" s="18">
        <f t="shared" si="3"/>
        <v>60343111</v>
      </c>
      <c r="O19" s="18">
        <f t="shared" si="3"/>
        <v>18201573</v>
      </c>
      <c r="P19" s="18">
        <f t="shared" si="3"/>
        <v>15564192</v>
      </c>
      <c r="Q19" s="18">
        <f t="shared" si="3"/>
        <v>36072088</v>
      </c>
      <c r="R19" s="18">
        <f t="shared" si="3"/>
        <v>69837853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175050527</v>
      </c>
      <c r="X19" s="18">
        <f t="shared" si="3"/>
        <v>206542836</v>
      </c>
      <c r="Y19" s="18">
        <f t="shared" si="3"/>
        <v>-31492309</v>
      </c>
      <c r="Z19" s="4">
        <f>+IF(X19&lt;&gt;0,+(Y19/X19)*100,0)</f>
        <v>-15.247349949237648</v>
      </c>
      <c r="AA19" s="30">
        <f>SUM(AA20:AA23)</f>
        <v>275390658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11414218</v>
      </c>
      <c r="D21" s="19"/>
      <c r="E21" s="20">
        <v>213070998</v>
      </c>
      <c r="F21" s="21">
        <v>229762582</v>
      </c>
      <c r="G21" s="21">
        <v>9126143</v>
      </c>
      <c r="H21" s="21">
        <v>6785103</v>
      </c>
      <c r="I21" s="21">
        <v>11031260</v>
      </c>
      <c r="J21" s="21">
        <v>26942506</v>
      </c>
      <c r="K21" s="21">
        <v>14538796</v>
      </c>
      <c r="L21" s="21">
        <v>27908928</v>
      </c>
      <c r="M21" s="21">
        <v>7727064</v>
      </c>
      <c r="N21" s="21">
        <v>50174788</v>
      </c>
      <c r="O21" s="21">
        <v>8884211</v>
      </c>
      <c r="P21" s="21">
        <v>13511428</v>
      </c>
      <c r="Q21" s="21">
        <v>42446635</v>
      </c>
      <c r="R21" s="21">
        <v>64842274</v>
      </c>
      <c r="S21" s="21"/>
      <c r="T21" s="21"/>
      <c r="U21" s="21"/>
      <c r="V21" s="21"/>
      <c r="W21" s="21">
        <v>141959568</v>
      </c>
      <c r="X21" s="21">
        <v>172321803</v>
      </c>
      <c r="Y21" s="21">
        <v>-30362235</v>
      </c>
      <c r="Z21" s="6">
        <v>-17.62</v>
      </c>
      <c r="AA21" s="28">
        <v>229762582</v>
      </c>
    </row>
    <row r="22" spans="1:27" ht="13.5">
      <c r="A22" s="5" t="s">
        <v>48</v>
      </c>
      <c r="B22" s="3"/>
      <c r="C22" s="22"/>
      <c r="D22" s="22"/>
      <c r="E22" s="23">
        <v>63823501</v>
      </c>
      <c r="F22" s="24">
        <v>45628076</v>
      </c>
      <c r="G22" s="24">
        <v>6007645</v>
      </c>
      <c r="H22" s="24">
        <v>5360642</v>
      </c>
      <c r="I22" s="24">
        <v>6558770</v>
      </c>
      <c r="J22" s="24">
        <v>17927057</v>
      </c>
      <c r="K22" s="24">
        <v>1067724</v>
      </c>
      <c r="L22" s="24">
        <v>8491672</v>
      </c>
      <c r="M22" s="24">
        <v>608927</v>
      </c>
      <c r="N22" s="24">
        <v>10168323</v>
      </c>
      <c r="O22" s="24">
        <v>9317362</v>
      </c>
      <c r="P22" s="24">
        <v>2052764</v>
      </c>
      <c r="Q22" s="24">
        <v>-6374547</v>
      </c>
      <c r="R22" s="24">
        <v>4995579</v>
      </c>
      <c r="S22" s="24"/>
      <c r="T22" s="24"/>
      <c r="U22" s="24"/>
      <c r="V22" s="24"/>
      <c r="W22" s="24">
        <v>33090959</v>
      </c>
      <c r="X22" s="24">
        <v>34221033</v>
      </c>
      <c r="Y22" s="24">
        <v>-1130074</v>
      </c>
      <c r="Z22" s="7">
        <v>-3.3</v>
      </c>
      <c r="AA22" s="29">
        <v>45628076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266785398</v>
      </c>
      <c r="D25" s="50">
        <f>+D5+D9+D15+D19+D24</f>
        <v>0</v>
      </c>
      <c r="E25" s="51">
        <f t="shared" si="4"/>
        <v>282624043</v>
      </c>
      <c r="F25" s="52">
        <f t="shared" si="4"/>
        <v>279230002</v>
      </c>
      <c r="G25" s="52">
        <f t="shared" si="4"/>
        <v>15133788</v>
      </c>
      <c r="H25" s="52">
        <f t="shared" si="4"/>
        <v>13021404</v>
      </c>
      <c r="I25" s="52">
        <f t="shared" si="4"/>
        <v>17935356</v>
      </c>
      <c r="J25" s="52">
        <f t="shared" si="4"/>
        <v>46090548</v>
      </c>
      <c r="K25" s="52">
        <f t="shared" si="4"/>
        <v>15691848</v>
      </c>
      <c r="L25" s="52">
        <f t="shared" si="4"/>
        <v>36433808</v>
      </c>
      <c r="M25" s="52">
        <f t="shared" si="4"/>
        <v>8335991</v>
      </c>
      <c r="N25" s="52">
        <f t="shared" si="4"/>
        <v>60461647</v>
      </c>
      <c r="O25" s="52">
        <f t="shared" si="4"/>
        <v>18366445</v>
      </c>
      <c r="P25" s="52">
        <f t="shared" si="4"/>
        <v>15564192</v>
      </c>
      <c r="Q25" s="52">
        <f t="shared" si="4"/>
        <v>36072088</v>
      </c>
      <c r="R25" s="52">
        <f t="shared" si="4"/>
        <v>70002725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176554920</v>
      </c>
      <c r="X25" s="52">
        <f t="shared" si="4"/>
        <v>209422323</v>
      </c>
      <c r="Y25" s="52">
        <f t="shared" si="4"/>
        <v>-32867403</v>
      </c>
      <c r="Z25" s="53">
        <f>+IF(X25&lt;&gt;0,+(Y25/X25)*100,0)</f>
        <v>-15.694316885215716</v>
      </c>
      <c r="AA25" s="54">
        <f>+AA5+AA9+AA15+AA19+AA24</f>
        <v>279230002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134240309</v>
      </c>
      <c r="D28" s="19"/>
      <c r="E28" s="20">
        <v>275838499</v>
      </c>
      <c r="F28" s="21">
        <v>259334658</v>
      </c>
      <c r="G28" s="21">
        <v>15133788</v>
      </c>
      <c r="H28" s="21">
        <v>12145745</v>
      </c>
      <c r="I28" s="21">
        <v>17590030</v>
      </c>
      <c r="J28" s="21">
        <v>44869563</v>
      </c>
      <c r="K28" s="21">
        <v>15606520</v>
      </c>
      <c r="L28" s="21">
        <v>36400600</v>
      </c>
      <c r="M28" s="21">
        <v>8335991</v>
      </c>
      <c r="N28" s="21">
        <v>60343111</v>
      </c>
      <c r="O28" s="21">
        <v>18201573</v>
      </c>
      <c r="P28" s="21">
        <v>15564192</v>
      </c>
      <c r="Q28" s="21">
        <v>34089242</v>
      </c>
      <c r="R28" s="21">
        <v>67855007</v>
      </c>
      <c r="S28" s="21"/>
      <c r="T28" s="21"/>
      <c r="U28" s="21"/>
      <c r="V28" s="21"/>
      <c r="W28" s="21">
        <v>173067681</v>
      </c>
      <c r="X28" s="21">
        <v>194500845</v>
      </c>
      <c r="Y28" s="21">
        <v>-21433164</v>
      </c>
      <c r="Z28" s="6">
        <v>-11.02</v>
      </c>
      <c r="AA28" s="19">
        <v>259334658</v>
      </c>
    </row>
    <row r="29" spans="1:27" ht="13.5">
      <c r="A29" s="56" t="s">
        <v>55</v>
      </c>
      <c r="B29" s="3"/>
      <c r="C29" s="19"/>
      <c r="D29" s="19"/>
      <c r="E29" s="20"/>
      <c r="F29" s="21">
        <v>15000000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>
        <v>1982846</v>
      </c>
      <c r="R29" s="21">
        <v>1982846</v>
      </c>
      <c r="S29" s="21"/>
      <c r="T29" s="21"/>
      <c r="U29" s="21"/>
      <c r="V29" s="21"/>
      <c r="W29" s="21">
        <v>1982846</v>
      </c>
      <c r="X29" s="21">
        <v>11249991</v>
      </c>
      <c r="Y29" s="21">
        <v>-9267145</v>
      </c>
      <c r="Z29" s="6">
        <v>-82.37</v>
      </c>
      <c r="AA29" s="28">
        <v>15000000</v>
      </c>
    </row>
    <row r="30" spans="1:27" ht="13.5">
      <c r="A30" s="56" t="s">
        <v>56</v>
      </c>
      <c r="B30" s="3"/>
      <c r="C30" s="22"/>
      <c r="D30" s="22"/>
      <c r="E30" s="23">
        <v>225000</v>
      </c>
      <c r="F30" s="24">
        <v>50000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>
        <v>37494</v>
      </c>
      <c r="Y30" s="24">
        <v>-37494</v>
      </c>
      <c r="Z30" s="7">
        <v>-100</v>
      </c>
      <c r="AA30" s="29">
        <v>50000</v>
      </c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134240309</v>
      </c>
      <c r="D32" s="25">
        <f>SUM(D28:D31)</f>
        <v>0</v>
      </c>
      <c r="E32" s="26">
        <f t="shared" si="5"/>
        <v>276063499</v>
      </c>
      <c r="F32" s="27">
        <f t="shared" si="5"/>
        <v>274384658</v>
      </c>
      <c r="G32" s="27">
        <f t="shared" si="5"/>
        <v>15133788</v>
      </c>
      <c r="H32" s="27">
        <f t="shared" si="5"/>
        <v>12145745</v>
      </c>
      <c r="I32" s="27">
        <f t="shared" si="5"/>
        <v>17590030</v>
      </c>
      <c r="J32" s="27">
        <f t="shared" si="5"/>
        <v>44869563</v>
      </c>
      <c r="K32" s="27">
        <f t="shared" si="5"/>
        <v>15606520</v>
      </c>
      <c r="L32" s="27">
        <f t="shared" si="5"/>
        <v>36400600</v>
      </c>
      <c r="M32" s="27">
        <f t="shared" si="5"/>
        <v>8335991</v>
      </c>
      <c r="N32" s="27">
        <f t="shared" si="5"/>
        <v>60343111</v>
      </c>
      <c r="O32" s="27">
        <f t="shared" si="5"/>
        <v>18201573</v>
      </c>
      <c r="P32" s="27">
        <f t="shared" si="5"/>
        <v>15564192</v>
      </c>
      <c r="Q32" s="27">
        <f t="shared" si="5"/>
        <v>36072088</v>
      </c>
      <c r="R32" s="27">
        <f t="shared" si="5"/>
        <v>69837853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175050527</v>
      </c>
      <c r="X32" s="27">
        <f t="shared" si="5"/>
        <v>205788330</v>
      </c>
      <c r="Y32" s="27">
        <f t="shared" si="5"/>
        <v>-30737803</v>
      </c>
      <c r="Z32" s="13">
        <f>+IF(X32&lt;&gt;0,+(Y32/X32)*100,0)</f>
        <v>-14.936611322906407</v>
      </c>
      <c r="AA32" s="31">
        <f>SUM(AA28:AA31)</f>
        <v>274384658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14442344</v>
      </c>
      <c r="D35" s="19"/>
      <c r="E35" s="20">
        <v>6420544</v>
      </c>
      <c r="F35" s="21">
        <v>4845344</v>
      </c>
      <c r="G35" s="21"/>
      <c r="H35" s="21">
        <v>875659</v>
      </c>
      <c r="I35" s="21">
        <v>345326</v>
      </c>
      <c r="J35" s="21">
        <v>1220985</v>
      </c>
      <c r="K35" s="21">
        <v>85328</v>
      </c>
      <c r="L35" s="21">
        <v>33208</v>
      </c>
      <c r="M35" s="21"/>
      <c r="N35" s="21">
        <v>118536</v>
      </c>
      <c r="O35" s="21">
        <v>164872</v>
      </c>
      <c r="P35" s="21"/>
      <c r="Q35" s="21"/>
      <c r="R35" s="21">
        <v>164872</v>
      </c>
      <c r="S35" s="21"/>
      <c r="T35" s="21"/>
      <c r="U35" s="21"/>
      <c r="V35" s="21"/>
      <c r="W35" s="21">
        <v>1504393</v>
      </c>
      <c r="X35" s="21">
        <v>3633993</v>
      </c>
      <c r="Y35" s="21">
        <v>-2129600</v>
      </c>
      <c r="Z35" s="6">
        <v>-58.6</v>
      </c>
      <c r="AA35" s="28">
        <v>4845344</v>
      </c>
    </row>
    <row r="36" spans="1:27" ht="13.5">
      <c r="A36" s="60" t="s">
        <v>62</v>
      </c>
      <c r="B36" s="10"/>
      <c r="C36" s="61">
        <f aca="true" t="shared" si="6" ref="C36:Y36">SUM(C32:C35)</f>
        <v>148682653</v>
      </c>
      <c r="D36" s="61">
        <f>SUM(D32:D35)</f>
        <v>0</v>
      </c>
      <c r="E36" s="62">
        <f t="shared" si="6"/>
        <v>282484043</v>
      </c>
      <c r="F36" s="63">
        <f t="shared" si="6"/>
        <v>279230002</v>
      </c>
      <c r="G36" s="63">
        <f t="shared" si="6"/>
        <v>15133788</v>
      </c>
      <c r="H36" s="63">
        <f t="shared" si="6"/>
        <v>13021404</v>
      </c>
      <c r="I36" s="63">
        <f t="shared" si="6"/>
        <v>17935356</v>
      </c>
      <c r="J36" s="63">
        <f t="shared" si="6"/>
        <v>46090548</v>
      </c>
      <c r="K36" s="63">
        <f t="shared" si="6"/>
        <v>15691848</v>
      </c>
      <c r="L36" s="63">
        <f t="shared" si="6"/>
        <v>36433808</v>
      </c>
      <c r="M36" s="63">
        <f t="shared" si="6"/>
        <v>8335991</v>
      </c>
      <c r="N36" s="63">
        <f t="shared" si="6"/>
        <v>60461647</v>
      </c>
      <c r="O36" s="63">
        <f t="shared" si="6"/>
        <v>18366445</v>
      </c>
      <c r="P36" s="63">
        <f t="shared" si="6"/>
        <v>15564192</v>
      </c>
      <c r="Q36" s="63">
        <f t="shared" si="6"/>
        <v>36072088</v>
      </c>
      <c r="R36" s="63">
        <f t="shared" si="6"/>
        <v>70002725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176554920</v>
      </c>
      <c r="X36" s="63">
        <f t="shared" si="6"/>
        <v>209422323</v>
      </c>
      <c r="Y36" s="63">
        <f t="shared" si="6"/>
        <v>-32867403</v>
      </c>
      <c r="Z36" s="64">
        <f>+IF(X36&lt;&gt;0,+(Y36/X36)*100,0)</f>
        <v>-15.694316885215716</v>
      </c>
      <c r="AA36" s="65">
        <f>SUM(AA32:AA35)</f>
        <v>279230002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-1134175</v>
      </c>
      <c r="D5" s="16">
        <f>SUM(D6:D8)</f>
        <v>0</v>
      </c>
      <c r="E5" s="17">
        <f t="shared" si="0"/>
        <v>1183478</v>
      </c>
      <c r="F5" s="18">
        <f t="shared" si="0"/>
        <v>2757471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300</v>
      </c>
      <c r="L5" s="18">
        <f t="shared" si="0"/>
        <v>158794</v>
      </c>
      <c r="M5" s="18">
        <f t="shared" si="0"/>
        <v>21229</v>
      </c>
      <c r="N5" s="18">
        <f t="shared" si="0"/>
        <v>180323</v>
      </c>
      <c r="O5" s="18">
        <f t="shared" si="0"/>
        <v>20128</v>
      </c>
      <c r="P5" s="18">
        <f t="shared" si="0"/>
        <v>113</v>
      </c>
      <c r="Q5" s="18">
        <f t="shared" si="0"/>
        <v>0</v>
      </c>
      <c r="R5" s="18">
        <f t="shared" si="0"/>
        <v>20241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200564</v>
      </c>
      <c r="X5" s="18">
        <f t="shared" si="0"/>
        <v>1397214</v>
      </c>
      <c r="Y5" s="18">
        <f t="shared" si="0"/>
        <v>-1196650</v>
      </c>
      <c r="Z5" s="4">
        <f>+IF(X5&lt;&gt;0,+(Y5/X5)*100,0)</f>
        <v>-85.64543441448482</v>
      </c>
      <c r="AA5" s="16">
        <f>SUM(AA6:AA8)</f>
        <v>2757471</v>
      </c>
    </row>
    <row r="6" spans="1:27" ht="13.5">
      <c r="A6" s="5" t="s">
        <v>32</v>
      </c>
      <c r="B6" s="3"/>
      <c r="C6" s="19">
        <v>-2029823</v>
      </c>
      <c r="D6" s="19"/>
      <c r="E6" s="20">
        <v>95652</v>
      </c>
      <c r="F6" s="21">
        <v>1660869</v>
      </c>
      <c r="G6" s="21"/>
      <c r="H6" s="21"/>
      <c r="I6" s="21"/>
      <c r="J6" s="21"/>
      <c r="K6" s="21"/>
      <c r="L6" s="21">
        <v>20879</v>
      </c>
      <c r="M6" s="21"/>
      <c r="N6" s="21">
        <v>20879</v>
      </c>
      <c r="O6" s="21"/>
      <c r="P6" s="21"/>
      <c r="Q6" s="21"/>
      <c r="R6" s="21"/>
      <c r="S6" s="21"/>
      <c r="T6" s="21"/>
      <c r="U6" s="21"/>
      <c r="V6" s="21"/>
      <c r="W6" s="21">
        <v>20879</v>
      </c>
      <c r="X6" s="21">
        <v>577825</v>
      </c>
      <c r="Y6" s="21">
        <v>-556946</v>
      </c>
      <c r="Z6" s="6">
        <v>-96.39</v>
      </c>
      <c r="AA6" s="28">
        <v>1660869</v>
      </c>
    </row>
    <row r="7" spans="1:27" ht="13.5">
      <c r="A7" s="5" t="s">
        <v>33</v>
      </c>
      <c r="B7" s="3"/>
      <c r="C7" s="22">
        <v>895648</v>
      </c>
      <c r="D7" s="22"/>
      <c r="E7" s="23">
        <v>1087826</v>
      </c>
      <c r="F7" s="24">
        <v>1096602</v>
      </c>
      <c r="G7" s="24"/>
      <c r="H7" s="24"/>
      <c r="I7" s="24"/>
      <c r="J7" s="24"/>
      <c r="K7" s="24">
        <v>300</v>
      </c>
      <c r="L7" s="24">
        <v>137915</v>
      </c>
      <c r="M7" s="24">
        <v>21229</v>
      </c>
      <c r="N7" s="24">
        <v>159444</v>
      </c>
      <c r="O7" s="24">
        <v>20128</v>
      </c>
      <c r="P7" s="24">
        <v>113</v>
      </c>
      <c r="Q7" s="24"/>
      <c r="R7" s="24">
        <v>20241</v>
      </c>
      <c r="S7" s="24"/>
      <c r="T7" s="24"/>
      <c r="U7" s="24"/>
      <c r="V7" s="24"/>
      <c r="W7" s="24">
        <v>179685</v>
      </c>
      <c r="X7" s="24">
        <v>819389</v>
      </c>
      <c r="Y7" s="24">
        <v>-639704</v>
      </c>
      <c r="Z7" s="7">
        <v>-78.07</v>
      </c>
      <c r="AA7" s="29">
        <v>1096602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28230264</v>
      </c>
      <c r="D9" s="16">
        <f>SUM(D10:D14)</f>
        <v>0</v>
      </c>
      <c r="E9" s="17">
        <f t="shared" si="1"/>
        <v>15895882</v>
      </c>
      <c r="F9" s="18">
        <f t="shared" si="1"/>
        <v>19333941</v>
      </c>
      <c r="G9" s="18">
        <f t="shared" si="1"/>
        <v>1163839</v>
      </c>
      <c r="H9" s="18">
        <f t="shared" si="1"/>
        <v>2844805</v>
      </c>
      <c r="I9" s="18">
        <f t="shared" si="1"/>
        <v>2248233</v>
      </c>
      <c r="J9" s="18">
        <f t="shared" si="1"/>
        <v>6256877</v>
      </c>
      <c r="K9" s="18">
        <f t="shared" si="1"/>
        <v>2696168</v>
      </c>
      <c r="L9" s="18">
        <f t="shared" si="1"/>
        <v>3062556</v>
      </c>
      <c r="M9" s="18">
        <f t="shared" si="1"/>
        <v>1575316</v>
      </c>
      <c r="N9" s="18">
        <f t="shared" si="1"/>
        <v>7334040</v>
      </c>
      <c r="O9" s="18">
        <f t="shared" si="1"/>
        <v>728246</v>
      </c>
      <c r="P9" s="18">
        <f t="shared" si="1"/>
        <v>1151612</v>
      </c>
      <c r="Q9" s="18">
        <f t="shared" si="1"/>
        <v>553705</v>
      </c>
      <c r="R9" s="18">
        <f t="shared" si="1"/>
        <v>2433563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16024480</v>
      </c>
      <c r="X9" s="18">
        <f t="shared" si="1"/>
        <v>15588937</v>
      </c>
      <c r="Y9" s="18">
        <f t="shared" si="1"/>
        <v>435543</v>
      </c>
      <c r="Z9" s="4">
        <f>+IF(X9&lt;&gt;0,+(Y9/X9)*100,0)</f>
        <v>2.7939236652248964</v>
      </c>
      <c r="AA9" s="30">
        <f>SUM(AA10:AA14)</f>
        <v>19333941</v>
      </c>
    </row>
    <row r="10" spans="1:27" ht="13.5">
      <c r="A10" s="5" t="s">
        <v>36</v>
      </c>
      <c r="B10" s="3"/>
      <c r="C10" s="19">
        <v>20816664</v>
      </c>
      <c r="D10" s="19"/>
      <c r="E10" s="20">
        <v>14018491</v>
      </c>
      <c r="F10" s="21">
        <v>17464376</v>
      </c>
      <c r="G10" s="21">
        <v>1163839</v>
      </c>
      <c r="H10" s="21">
        <v>2844805</v>
      </c>
      <c r="I10" s="21">
        <v>2248233</v>
      </c>
      <c r="J10" s="21">
        <v>6256877</v>
      </c>
      <c r="K10" s="21">
        <v>2649175</v>
      </c>
      <c r="L10" s="21">
        <v>3062556</v>
      </c>
      <c r="M10" s="21">
        <v>1575316</v>
      </c>
      <c r="N10" s="21">
        <v>7287047</v>
      </c>
      <c r="O10" s="21">
        <v>646514</v>
      </c>
      <c r="P10" s="21">
        <v>1151612</v>
      </c>
      <c r="Q10" s="21">
        <v>553705</v>
      </c>
      <c r="R10" s="21">
        <v>2351831</v>
      </c>
      <c r="S10" s="21"/>
      <c r="T10" s="21"/>
      <c r="U10" s="21"/>
      <c r="V10" s="21"/>
      <c r="W10" s="21">
        <v>15895755</v>
      </c>
      <c r="X10" s="21">
        <v>14183496</v>
      </c>
      <c r="Y10" s="21">
        <v>1712259</v>
      </c>
      <c r="Z10" s="6">
        <v>12.07</v>
      </c>
      <c r="AA10" s="28">
        <v>17464376</v>
      </c>
    </row>
    <row r="11" spans="1:27" ht="13.5">
      <c r="A11" s="5" t="s">
        <v>37</v>
      </c>
      <c r="B11" s="3"/>
      <c r="C11" s="19"/>
      <c r="D11" s="19"/>
      <c r="E11" s="20">
        <v>130435</v>
      </c>
      <c r="F11" s="21">
        <v>130435</v>
      </c>
      <c r="G11" s="21"/>
      <c r="H11" s="21"/>
      <c r="I11" s="21"/>
      <c r="J11" s="21"/>
      <c r="K11" s="21">
        <v>46993</v>
      </c>
      <c r="L11" s="21"/>
      <c r="M11" s="21"/>
      <c r="N11" s="21">
        <v>46993</v>
      </c>
      <c r="O11" s="21"/>
      <c r="P11" s="21"/>
      <c r="Q11" s="21"/>
      <c r="R11" s="21"/>
      <c r="S11" s="21"/>
      <c r="T11" s="21"/>
      <c r="U11" s="21"/>
      <c r="V11" s="21"/>
      <c r="W11" s="21">
        <v>46993</v>
      </c>
      <c r="X11" s="21">
        <v>97830</v>
      </c>
      <c r="Y11" s="21">
        <v>-50837</v>
      </c>
      <c r="Z11" s="6">
        <v>-51.96</v>
      </c>
      <c r="AA11" s="28">
        <v>130435</v>
      </c>
    </row>
    <row r="12" spans="1:27" ht="13.5">
      <c r="A12" s="5" t="s">
        <v>38</v>
      </c>
      <c r="B12" s="3"/>
      <c r="C12" s="19"/>
      <c r="D12" s="19"/>
      <c r="E12" s="20">
        <v>1739130</v>
      </c>
      <c r="F12" s="21">
        <v>1739130</v>
      </c>
      <c r="G12" s="21"/>
      <c r="H12" s="21"/>
      <c r="I12" s="21"/>
      <c r="J12" s="21"/>
      <c r="K12" s="21"/>
      <c r="L12" s="21"/>
      <c r="M12" s="21"/>
      <c r="N12" s="21"/>
      <c r="O12" s="21">
        <v>81732</v>
      </c>
      <c r="P12" s="21"/>
      <c r="Q12" s="21"/>
      <c r="R12" s="21">
        <v>81732</v>
      </c>
      <c r="S12" s="21"/>
      <c r="T12" s="21"/>
      <c r="U12" s="21"/>
      <c r="V12" s="21"/>
      <c r="W12" s="21">
        <v>81732</v>
      </c>
      <c r="X12" s="21">
        <v>1304352</v>
      </c>
      <c r="Y12" s="21">
        <v>-1222620</v>
      </c>
      <c r="Z12" s="6">
        <v>-93.73</v>
      </c>
      <c r="AA12" s="28">
        <v>1739130</v>
      </c>
    </row>
    <row r="13" spans="1:27" ht="13.5">
      <c r="A13" s="5" t="s">
        <v>39</v>
      </c>
      <c r="B13" s="3"/>
      <c r="C13" s="19">
        <v>7413600</v>
      </c>
      <c r="D13" s="19"/>
      <c r="E13" s="20">
        <v>7826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3259</v>
      </c>
      <c r="Y13" s="21">
        <v>-3259</v>
      </c>
      <c r="Z13" s="6">
        <v>-100</v>
      </c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16937034</v>
      </c>
      <c r="D15" s="16">
        <f>SUM(D16:D18)</f>
        <v>0</v>
      </c>
      <c r="E15" s="17">
        <f t="shared" si="2"/>
        <v>79281856</v>
      </c>
      <c r="F15" s="18">
        <f t="shared" si="2"/>
        <v>56791183</v>
      </c>
      <c r="G15" s="18">
        <f t="shared" si="2"/>
        <v>754103</v>
      </c>
      <c r="H15" s="18">
        <f t="shared" si="2"/>
        <v>1128913</v>
      </c>
      <c r="I15" s="18">
        <f t="shared" si="2"/>
        <v>3177896</v>
      </c>
      <c r="J15" s="18">
        <f t="shared" si="2"/>
        <v>5060912</v>
      </c>
      <c r="K15" s="18">
        <f t="shared" si="2"/>
        <v>3501042</v>
      </c>
      <c r="L15" s="18">
        <f t="shared" si="2"/>
        <v>4430735</v>
      </c>
      <c r="M15" s="18">
        <f t="shared" si="2"/>
        <v>4174189</v>
      </c>
      <c r="N15" s="18">
        <f t="shared" si="2"/>
        <v>12105966</v>
      </c>
      <c r="O15" s="18">
        <f t="shared" si="2"/>
        <v>1535612</v>
      </c>
      <c r="P15" s="18">
        <f t="shared" si="2"/>
        <v>6330983</v>
      </c>
      <c r="Q15" s="18">
        <f t="shared" si="2"/>
        <v>4076890</v>
      </c>
      <c r="R15" s="18">
        <f t="shared" si="2"/>
        <v>11943485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29110363</v>
      </c>
      <c r="X15" s="18">
        <f t="shared" si="2"/>
        <v>48834117</v>
      </c>
      <c r="Y15" s="18">
        <f t="shared" si="2"/>
        <v>-19723754</v>
      </c>
      <c r="Z15" s="4">
        <f>+IF(X15&lt;&gt;0,+(Y15/X15)*100,0)</f>
        <v>-40.38929177320848</v>
      </c>
      <c r="AA15" s="30">
        <f>SUM(AA16:AA18)</f>
        <v>56791183</v>
      </c>
    </row>
    <row r="16" spans="1:27" ht="13.5">
      <c r="A16" s="5" t="s">
        <v>42</v>
      </c>
      <c r="B16" s="3"/>
      <c r="C16" s="19">
        <v>-10259084</v>
      </c>
      <c r="D16" s="19"/>
      <c r="E16" s="20">
        <v>38468157</v>
      </c>
      <c r="F16" s="21">
        <v>20722025</v>
      </c>
      <c r="G16" s="21"/>
      <c r="H16" s="21">
        <v>109567</v>
      </c>
      <c r="I16" s="21">
        <v>891772</v>
      </c>
      <c r="J16" s="21">
        <v>1001339</v>
      </c>
      <c r="K16" s="21">
        <v>97501</v>
      </c>
      <c r="L16" s="21">
        <v>1104395</v>
      </c>
      <c r="M16" s="21">
        <v>1375459</v>
      </c>
      <c r="N16" s="21">
        <v>2577355</v>
      </c>
      <c r="O16" s="21">
        <v>558514</v>
      </c>
      <c r="P16" s="21">
        <v>810410</v>
      </c>
      <c r="Q16" s="21">
        <v>1910601</v>
      </c>
      <c r="R16" s="21">
        <v>3279525</v>
      </c>
      <c r="S16" s="21"/>
      <c r="T16" s="21"/>
      <c r="U16" s="21"/>
      <c r="V16" s="21"/>
      <c r="W16" s="21">
        <v>6858219</v>
      </c>
      <c r="X16" s="21">
        <v>21892283</v>
      </c>
      <c r="Y16" s="21">
        <v>-15034064</v>
      </c>
      <c r="Z16" s="6">
        <v>-68.67</v>
      </c>
      <c r="AA16" s="28">
        <v>20722025</v>
      </c>
    </row>
    <row r="17" spans="1:27" ht="13.5">
      <c r="A17" s="5" t="s">
        <v>43</v>
      </c>
      <c r="B17" s="3"/>
      <c r="C17" s="19">
        <v>27196118</v>
      </c>
      <c r="D17" s="19"/>
      <c r="E17" s="20">
        <v>40118047</v>
      </c>
      <c r="F17" s="21">
        <v>35373506</v>
      </c>
      <c r="G17" s="21">
        <v>754103</v>
      </c>
      <c r="H17" s="21">
        <v>1019346</v>
      </c>
      <c r="I17" s="21">
        <v>2286124</v>
      </c>
      <c r="J17" s="21">
        <v>4059573</v>
      </c>
      <c r="K17" s="21">
        <v>3403541</v>
      </c>
      <c r="L17" s="21">
        <v>3326340</v>
      </c>
      <c r="M17" s="21">
        <v>2645560</v>
      </c>
      <c r="N17" s="21">
        <v>9375441</v>
      </c>
      <c r="O17" s="21">
        <v>977098</v>
      </c>
      <c r="P17" s="21">
        <v>5508968</v>
      </c>
      <c r="Q17" s="21">
        <v>2166289</v>
      </c>
      <c r="R17" s="21">
        <v>8652355</v>
      </c>
      <c r="S17" s="21"/>
      <c r="T17" s="21"/>
      <c r="U17" s="21"/>
      <c r="V17" s="21"/>
      <c r="W17" s="21">
        <v>22087369</v>
      </c>
      <c r="X17" s="21">
        <v>26420095</v>
      </c>
      <c r="Y17" s="21">
        <v>-4332726</v>
      </c>
      <c r="Z17" s="6">
        <v>-16.4</v>
      </c>
      <c r="AA17" s="28">
        <v>35373506</v>
      </c>
    </row>
    <row r="18" spans="1:27" ht="13.5">
      <c r="A18" s="5" t="s">
        <v>44</v>
      </c>
      <c r="B18" s="3"/>
      <c r="C18" s="19"/>
      <c r="D18" s="19"/>
      <c r="E18" s="20">
        <v>695652</v>
      </c>
      <c r="F18" s="21">
        <v>695652</v>
      </c>
      <c r="G18" s="21"/>
      <c r="H18" s="21"/>
      <c r="I18" s="21"/>
      <c r="J18" s="21"/>
      <c r="K18" s="21"/>
      <c r="L18" s="21"/>
      <c r="M18" s="21">
        <v>153170</v>
      </c>
      <c r="N18" s="21">
        <v>153170</v>
      </c>
      <c r="O18" s="21"/>
      <c r="P18" s="21">
        <v>11605</v>
      </c>
      <c r="Q18" s="21"/>
      <c r="R18" s="21">
        <v>11605</v>
      </c>
      <c r="S18" s="21"/>
      <c r="T18" s="21"/>
      <c r="U18" s="21"/>
      <c r="V18" s="21"/>
      <c r="W18" s="21">
        <v>164775</v>
      </c>
      <c r="X18" s="21">
        <v>521739</v>
      </c>
      <c r="Y18" s="21">
        <v>-356964</v>
      </c>
      <c r="Z18" s="6">
        <v>-68.42</v>
      </c>
      <c r="AA18" s="28">
        <v>695652</v>
      </c>
    </row>
    <row r="19" spans="1:27" ht="13.5">
      <c r="A19" s="2" t="s">
        <v>45</v>
      </c>
      <c r="B19" s="8"/>
      <c r="C19" s="16">
        <f aca="true" t="shared" si="3" ref="C19:Y19">SUM(C20:C23)</f>
        <v>-12733417</v>
      </c>
      <c r="D19" s="16">
        <f>SUM(D20:D23)</f>
        <v>0</v>
      </c>
      <c r="E19" s="17">
        <f t="shared" si="3"/>
        <v>31272174</v>
      </c>
      <c r="F19" s="18">
        <f t="shared" si="3"/>
        <v>27339928</v>
      </c>
      <c r="G19" s="18">
        <f t="shared" si="3"/>
        <v>0</v>
      </c>
      <c r="H19" s="18">
        <f t="shared" si="3"/>
        <v>0</v>
      </c>
      <c r="I19" s="18">
        <f t="shared" si="3"/>
        <v>281182</v>
      </c>
      <c r="J19" s="18">
        <f t="shared" si="3"/>
        <v>281182</v>
      </c>
      <c r="K19" s="18">
        <f t="shared" si="3"/>
        <v>573913</v>
      </c>
      <c r="L19" s="18">
        <f t="shared" si="3"/>
        <v>782671</v>
      </c>
      <c r="M19" s="18">
        <f t="shared" si="3"/>
        <v>547656</v>
      </c>
      <c r="N19" s="18">
        <f t="shared" si="3"/>
        <v>1904240</v>
      </c>
      <c r="O19" s="18">
        <f t="shared" si="3"/>
        <v>41436</v>
      </c>
      <c r="P19" s="18">
        <f t="shared" si="3"/>
        <v>2548903</v>
      </c>
      <c r="Q19" s="18">
        <f t="shared" si="3"/>
        <v>3754072</v>
      </c>
      <c r="R19" s="18">
        <f t="shared" si="3"/>
        <v>6344411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8529833</v>
      </c>
      <c r="X19" s="18">
        <f t="shared" si="3"/>
        <v>21991369</v>
      </c>
      <c r="Y19" s="18">
        <f t="shared" si="3"/>
        <v>-13461536</v>
      </c>
      <c r="Z19" s="4">
        <f>+IF(X19&lt;&gt;0,+(Y19/X19)*100,0)</f>
        <v>-61.21281490024564</v>
      </c>
      <c r="AA19" s="30">
        <f>SUM(AA20:AA23)</f>
        <v>27339928</v>
      </c>
    </row>
    <row r="20" spans="1:27" ht="13.5">
      <c r="A20" s="5" t="s">
        <v>46</v>
      </c>
      <c r="B20" s="3"/>
      <c r="C20" s="19">
        <v>4226064</v>
      </c>
      <c r="D20" s="19"/>
      <c r="E20" s="20">
        <v>28856957</v>
      </c>
      <c r="F20" s="21">
        <v>24596088</v>
      </c>
      <c r="G20" s="21"/>
      <c r="H20" s="21"/>
      <c r="I20" s="21">
        <v>281182</v>
      </c>
      <c r="J20" s="21">
        <v>281182</v>
      </c>
      <c r="K20" s="21">
        <v>573913</v>
      </c>
      <c r="L20" s="21">
        <v>584166</v>
      </c>
      <c r="M20" s="21">
        <v>267826</v>
      </c>
      <c r="N20" s="21">
        <v>1425905</v>
      </c>
      <c r="O20" s="21"/>
      <c r="P20" s="21">
        <v>2548903</v>
      </c>
      <c r="Q20" s="21">
        <v>3529822</v>
      </c>
      <c r="R20" s="21">
        <v>6078725</v>
      </c>
      <c r="S20" s="21"/>
      <c r="T20" s="21"/>
      <c r="U20" s="21"/>
      <c r="V20" s="21"/>
      <c r="W20" s="21">
        <v>7785812</v>
      </c>
      <c r="X20" s="21">
        <v>20077493</v>
      </c>
      <c r="Y20" s="21">
        <v>-12291681</v>
      </c>
      <c r="Z20" s="6">
        <v>-61.22</v>
      </c>
      <c r="AA20" s="28">
        <v>24596088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-16959481</v>
      </c>
      <c r="D23" s="19"/>
      <c r="E23" s="20">
        <v>2415217</v>
      </c>
      <c r="F23" s="21">
        <v>2743840</v>
      </c>
      <c r="G23" s="21"/>
      <c r="H23" s="21"/>
      <c r="I23" s="21"/>
      <c r="J23" s="21"/>
      <c r="K23" s="21"/>
      <c r="L23" s="21">
        <v>198505</v>
      </c>
      <c r="M23" s="21">
        <v>279830</v>
      </c>
      <c r="N23" s="21">
        <v>478335</v>
      </c>
      <c r="O23" s="21">
        <v>41436</v>
      </c>
      <c r="P23" s="21"/>
      <c r="Q23" s="21">
        <v>224250</v>
      </c>
      <c r="R23" s="21">
        <v>265686</v>
      </c>
      <c r="S23" s="21"/>
      <c r="T23" s="21"/>
      <c r="U23" s="21"/>
      <c r="V23" s="21"/>
      <c r="W23" s="21">
        <v>744021</v>
      </c>
      <c r="X23" s="21">
        <v>1913876</v>
      </c>
      <c r="Y23" s="21">
        <v>-1169855</v>
      </c>
      <c r="Z23" s="6">
        <v>-61.12</v>
      </c>
      <c r="AA23" s="28">
        <v>2743840</v>
      </c>
    </row>
    <row r="24" spans="1:27" ht="13.5">
      <c r="A24" s="2" t="s">
        <v>50</v>
      </c>
      <c r="B24" s="8"/>
      <c r="C24" s="16"/>
      <c r="D24" s="16"/>
      <c r="E24" s="17">
        <v>7160870</v>
      </c>
      <c r="F24" s="18">
        <v>4204348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4188043</v>
      </c>
      <c r="Y24" s="18">
        <v>-4188043</v>
      </c>
      <c r="Z24" s="4">
        <v>-100</v>
      </c>
      <c r="AA24" s="30">
        <v>4204348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31299706</v>
      </c>
      <c r="D25" s="50">
        <f>+D5+D9+D15+D19+D24</f>
        <v>0</v>
      </c>
      <c r="E25" s="51">
        <f t="shared" si="4"/>
        <v>134794260</v>
      </c>
      <c r="F25" s="52">
        <f t="shared" si="4"/>
        <v>110426871</v>
      </c>
      <c r="G25" s="52">
        <f t="shared" si="4"/>
        <v>1917942</v>
      </c>
      <c r="H25" s="52">
        <f t="shared" si="4"/>
        <v>3973718</v>
      </c>
      <c r="I25" s="52">
        <f t="shared" si="4"/>
        <v>5707311</v>
      </c>
      <c r="J25" s="52">
        <f t="shared" si="4"/>
        <v>11598971</v>
      </c>
      <c r="K25" s="52">
        <f t="shared" si="4"/>
        <v>6771423</v>
      </c>
      <c r="L25" s="52">
        <f t="shared" si="4"/>
        <v>8434756</v>
      </c>
      <c r="M25" s="52">
        <f t="shared" si="4"/>
        <v>6318390</v>
      </c>
      <c r="N25" s="52">
        <f t="shared" si="4"/>
        <v>21524569</v>
      </c>
      <c r="O25" s="52">
        <f t="shared" si="4"/>
        <v>2325422</v>
      </c>
      <c r="P25" s="52">
        <f t="shared" si="4"/>
        <v>10031611</v>
      </c>
      <c r="Q25" s="52">
        <f t="shared" si="4"/>
        <v>8384667</v>
      </c>
      <c r="R25" s="52">
        <f t="shared" si="4"/>
        <v>20741700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53865240</v>
      </c>
      <c r="X25" s="52">
        <f t="shared" si="4"/>
        <v>91999680</v>
      </c>
      <c r="Y25" s="52">
        <f t="shared" si="4"/>
        <v>-38134440</v>
      </c>
      <c r="Z25" s="53">
        <f>+IF(X25&lt;&gt;0,+(Y25/X25)*100,0)</f>
        <v>-41.45062243694761</v>
      </c>
      <c r="AA25" s="54">
        <f>+AA5+AA9+AA15+AA19+AA24</f>
        <v>110426871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50906402</v>
      </c>
      <c r="D28" s="19"/>
      <c r="E28" s="20">
        <v>88013045</v>
      </c>
      <c r="F28" s="21">
        <v>76274779</v>
      </c>
      <c r="G28" s="21">
        <v>1917942</v>
      </c>
      <c r="H28" s="21">
        <v>3973718</v>
      </c>
      <c r="I28" s="21">
        <v>5335816</v>
      </c>
      <c r="J28" s="21">
        <v>11227476</v>
      </c>
      <c r="K28" s="21">
        <v>6704228</v>
      </c>
      <c r="L28" s="21">
        <v>6700223</v>
      </c>
      <c r="M28" s="21">
        <v>5150052</v>
      </c>
      <c r="N28" s="21">
        <v>18554503</v>
      </c>
      <c r="O28" s="21">
        <v>2182126</v>
      </c>
      <c r="P28" s="21">
        <v>9771073</v>
      </c>
      <c r="Q28" s="21">
        <v>7814068</v>
      </c>
      <c r="R28" s="21">
        <v>19767267</v>
      </c>
      <c r="S28" s="21"/>
      <c r="T28" s="21"/>
      <c r="U28" s="21"/>
      <c r="V28" s="21"/>
      <c r="W28" s="21">
        <v>49549246</v>
      </c>
      <c r="X28" s="21">
        <v>61517341</v>
      </c>
      <c r="Y28" s="21">
        <v>-11968095</v>
      </c>
      <c r="Z28" s="6">
        <v>-19.45</v>
      </c>
      <c r="AA28" s="19">
        <v>76274779</v>
      </c>
    </row>
    <row r="29" spans="1:27" ht="13.5">
      <c r="A29" s="56" t="s">
        <v>55</v>
      </c>
      <c r="B29" s="3"/>
      <c r="C29" s="19">
        <v>9692800</v>
      </c>
      <c r="D29" s="19"/>
      <c r="E29" s="20">
        <v>6434782</v>
      </c>
      <c r="F29" s="21">
        <v>2956522</v>
      </c>
      <c r="G29" s="21"/>
      <c r="H29" s="21"/>
      <c r="I29" s="21"/>
      <c r="J29" s="21"/>
      <c r="K29" s="21"/>
      <c r="L29" s="21">
        <v>397449</v>
      </c>
      <c r="M29" s="21"/>
      <c r="N29" s="21">
        <v>397449</v>
      </c>
      <c r="O29" s="21"/>
      <c r="P29" s="21"/>
      <c r="Q29" s="21"/>
      <c r="R29" s="21"/>
      <c r="S29" s="21"/>
      <c r="T29" s="21"/>
      <c r="U29" s="21"/>
      <c r="V29" s="21"/>
      <c r="W29" s="21">
        <v>397449</v>
      </c>
      <c r="X29" s="21">
        <v>3666668</v>
      </c>
      <c r="Y29" s="21">
        <v>-3269219</v>
      </c>
      <c r="Z29" s="6">
        <v>-89.16</v>
      </c>
      <c r="AA29" s="28">
        <v>2956522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60599202</v>
      </c>
      <c r="D32" s="25">
        <f>SUM(D28:D31)</f>
        <v>0</v>
      </c>
      <c r="E32" s="26">
        <f t="shared" si="5"/>
        <v>94447827</v>
      </c>
      <c r="F32" s="27">
        <f t="shared" si="5"/>
        <v>79231301</v>
      </c>
      <c r="G32" s="27">
        <f t="shared" si="5"/>
        <v>1917942</v>
      </c>
      <c r="H32" s="27">
        <f t="shared" si="5"/>
        <v>3973718</v>
      </c>
      <c r="I32" s="27">
        <f t="shared" si="5"/>
        <v>5335816</v>
      </c>
      <c r="J32" s="27">
        <f t="shared" si="5"/>
        <v>11227476</v>
      </c>
      <c r="K32" s="27">
        <f t="shared" si="5"/>
        <v>6704228</v>
      </c>
      <c r="L32" s="27">
        <f t="shared" si="5"/>
        <v>7097672</v>
      </c>
      <c r="M32" s="27">
        <f t="shared" si="5"/>
        <v>5150052</v>
      </c>
      <c r="N32" s="27">
        <f t="shared" si="5"/>
        <v>18951952</v>
      </c>
      <c r="O32" s="27">
        <f t="shared" si="5"/>
        <v>2182126</v>
      </c>
      <c r="P32" s="27">
        <f t="shared" si="5"/>
        <v>9771073</v>
      </c>
      <c r="Q32" s="27">
        <f t="shared" si="5"/>
        <v>7814068</v>
      </c>
      <c r="R32" s="27">
        <f t="shared" si="5"/>
        <v>19767267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49946695</v>
      </c>
      <c r="X32" s="27">
        <f t="shared" si="5"/>
        <v>65184009</v>
      </c>
      <c r="Y32" s="27">
        <f t="shared" si="5"/>
        <v>-15237314</v>
      </c>
      <c r="Z32" s="13">
        <f>+IF(X32&lt;&gt;0,+(Y32/X32)*100,0)</f>
        <v>-23.375846674297065</v>
      </c>
      <c r="AA32" s="31">
        <f>SUM(AA28:AA31)</f>
        <v>79231301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>
        <v>6086956</v>
      </c>
      <c r="F34" s="21">
        <v>6086957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4565212</v>
      </c>
      <c r="Y34" s="21">
        <v>-4565212</v>
      </c>
      <c r="Z34" s="6">
        <v>-100</v>
      </c>
      <c r="AA34" s="28">
        <v>6086957</v>
      </c>
    </row>
    <row r="35" spans="1:27" ht="13.5">
      <c r="A35" s="59" t="s">
        <v>61</v>
      </c>
      <c r="B35" s="3"/>
      <c r="C35" s="19">
        <v>-18534483</v>
      </c>
      <c r="D35" s="19"/>
      <c r="E35" s="20">
        <v>34259477</v>
      </c>
      <c r="F35" s="21">
        <v>23482446</v>
      </c>
      <c r="G35" s="21"/>
      <c r="H35" s="21"/>
      <c r="I35" s="21">
        <v>371495</v>
      </c>
      <c r="J35" s="21">
        <v>371495</v>
      </c>
      <c r="K35" s="21">
        <v>67195</v>
      </c>
      <c r="L35" s="21">
        <v>1337084</v>
      </c>
      <c r="M35" s="21">
        <v>1168338</v>
      </c>
      <c r="N35" s="21">
        <v>2572617</v>
      </c>
      <c r="O35" s="21">
        <v>143296</v>
      </c>
      <c r="P35" s="21">
        <v>260538</v>
      </c>
      <c r="Q35" s="21">
        <v>570599</v>
      </c>
      <c r="R35" s="21">
        <v>974433</v>
      </c>
      <c r="S35" s="21"/>
      <c r="T35" s="21"/>
      <c r="U35" s="21"/>
      <c r="V35" s="21"/>
      <c r="W35" s="21">
        <v>3918545</v>
      </c>
      <c r="X35" s="21">
        <v>21728689</v>
      </c>
      <c r="Y35" s="21">
        <v>-17810144</v>
      </c>
      <c r="Z35" s="6">
        <v>-81.97</v>
      </c>
      <c r="AA35" s="28">
        <v>23482446</v>
      </c>
    </row>
    <row r="36" spans="1:27" ht="13.5">
      <c r="A36" s="60" t="s">
        <v>62</v>
      </c>
      <c r="B36" s="10"/>
      <c r="C36" s="61">
        <f aca="true" t="shared" si="6" ref="C36:Y36">SUM(C32:C35)</f>
        <v>42064719</v>
      </c>
      <c r="D36" s="61">
        <f>SUM(D32:D35)</f>
        <v>0</v>
      </c>
      <c r="E36" s="62">
        <f t="shared" si="6"/>
        <v>134794260</v>
      </c>
      <c r="F36" s="63">
        <f t="shared" si="6"/>
        <v>108800704</v>
      </c>
      <c r="G36" s="63">
        <f t="shared" si="6"/>
        <v>1917942</v>
      </c>
      <c r="H36" s="63">
        <f t="shared" si="6"/>
        <v>3973718</v>
      </c>
      <c r="I36" s="63">
        <f t="shared" si="6"/>
        <v>5707311</v>
      </c>
      <c r="J36" s="63">
        <f t="shared" si="6"/>
        <v>11598971</v>
      </c>
      <c r="K36" s="63">
        <f t="shared" si="6"/>
        <v>6771423</v>
      </c>
      <c r="L36" s="63">
        <f t="shared" si="6"/>
        <v>8434756</v>
      </c>
      <c r="M36" s="63">
        <f t="shared" si="6"/>
        <v>6318390</v>
      </c>
      <c r="N36" s="63">
        <f t="shared" si="6"/>
        <v>21524569</v>
      </c>
      <c r="O36" s="63">
        <f t="shared" si="6"/>
        <v>2325422</v>
      </c>
      <c r="P36" s="63">
        <f t="shared" si="6"/>
        <v>10031611</v>
      </c>
      <c r="Q36" s="63">
        <f t="shared" si="6"/>
        <v>8384667</v>
      </c>
      <c r="R36" s="63">
        <f t="shared" si="6"/>
        <v>20741700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53865240</v>
      </c>
      <c r="X36" s="63">
        <f t="shared" si="6"/>
        <v>91477910</v>
      </c>
      <c r="Y36" s="63">
        <f t="shared" si="6"/>
        <v>-37612670</v>
      </c>
      <c r="Z36" s="64">
        <f>+IF(X36&lt;&gt;0,+(Y36/X36)*100,0)</f>
        <v>-41.11666958722603</v>
      </c>
      <c r="AA36" s="65">
        <f>SUM(AA32:AA35)</f>
        <v>108800704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8762981440</v>
      </c>
      <c r="D5" s="16">
        <f>SUM(D6:D8)</f>
        <v>0</v>
      </c>
      <c r="E5" s="17">
        <f t="shared" si="0"/>
        <v>271350700</v>
      </c>
      <c r="F5" s="18">
        <f t="shared" si="0"/>
        <v>6055630</v>
      </c>
      <c r="G5" s="18">
        <f t="shared" si="0"/>
        <v>6208584</v>
      </c>
      <c r="H5" s="18">
        <f t="shared" si="0"/>
        <v>8769363610</v>
      </c>
      <c r="I5" s="18">
        <f t="shared" si="0"/>
        <v>27500</v>
      </c>
      <c r="J5" s="18">
        <f t="shared" si="0"/>
        <v>8775599694</v>
      </c>
      <c r="K5" s="18">
        <f t="shared" si="0"/>
        <v>42000</v>
      </c>
      <c r="L5" s="18">
        <f t="shared" si="0"/>
        <v>220948</v>
      </c>
      <c r="M5" s="18">
        <f t="shared" si="0"/>
        <v>0</v>
      </c>
      <c r="N5" s="18">
        <f t="shared" si="0"/>
        <v>262948</v>
      </c>
      <c r="O5" s="18">
        <f t="shared" si="0"/>
        <v>0</v>
      </c>
      <c r="P5" s="18">
        <f t="shared" si="0"/>
        <v>1642926</v>
      </c>
      <c r="Q5" s="18">
        <f t="shared" si="0"/>
        <v>0</v>
      </c>
      <c r="R5" s="18">
        <f t="shared" si="0"/>
        <v>1642926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8777505568</v>
      </c>
      <c r="X5" s="18">
        <f t="shared" si="0"/>
        <v>4541725</v>
      </c>
      <c r="Y5" s="18">
        <f t="shared" si="0"/>
        <v>8772963843</v>
      </c>
      <c r="Z5" s="4">
        <f>+IF(X5&lt;&gt;0,+(Y5/X5)*100,0)</f>
        <v>193163.69535804127</v>
      </c>
      <c r="AA5" s="16">
        <f>SUM(AA6:AA8)</f>
        <v>6055630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8762981440</v>
      </c>
      <c r="D7" s="22"/>
      <c r="E7" s="23">
        <v>271350700</v>
      </c>
      <c r="F7" s="24">
        <v>6055630</v>
      </c>
      <c r="G7" s="24">
        <v>6208584</v>
      </c>
      <c r="H7" s="24">
        <v>8769363610</v>
      </c>
      <c r="I7" s="24">
        <v>27500</v>
      </c>
      <c r="J7" s="24">
        <v>8775599694</v>
      </c>
      <c r="K7" s="24">
        <v>42000</v>
      </c>
      <c r="L7" s="24">
        <v>220948</v>
      </c>
      <c r="M7" s="24"/>
      <c r="N7" s="24">
        <v>262948</v>
      </c>
      <c r="O7" s="24"/>
      <c r="P7" s="24">
        <v>1642926</v>
      </c>
      <c r="Q7" s="24"/>
      <c r="R7" s="24">
        <v>1642926</v>
      </c>
      <c r="S7" s="24"/>
      <c r="T7" s="24"/>
      <c r="U7" s="24"/>
      <c r="V7" s="24"/>
      <c r="W7" s="24">
        <v>8777505568</v>
      </c>
      <c r="X7" s="24">
        <v>4541725</v>
      </c>
      <c r="Y7" s="24">
        <v>8772963843</v>
      </c>
      <c r="Z7" s="7">
        <v>193163.7</v>
      </c>
      <c r="AA7" s="29">
        <v>6055630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1609262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223733</v>
      </c>
      <c r="I15" s="18">
        <f t="shared" si="2"/>
        <v>0</v>
      </c>
      <c r="J15" s="18">
        <f t="shared" si="2"/>
        <v>223733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223733</v>
      </c>
      <c r="X15" s="18">
        <f t="shared" si="2"/>
        <v>0</v>
      </c>
      <c r="Y15" s="18">
        <f t="shared" si="2"/>
        <v>223733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>
        <v>1609262</v>
      </c>
      <c r="D16" s="19"/>
      <c r="E16" s="20"/>
      <c r="F16" s="21"/>
      <c r="G16" s="21"/>
      <c r="H16" s="21">
        <v>223733</v>
      </c>
      <c r="I16" s="21"/>
      <c r="J16" s="21">
        <v>223733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223733</v>
      </c>
      <c r="X16" s="21"/>
      <c r="Y16" s="21">
        <v>223733</v>
      </c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741239302</v>
      </c>
      <c r="D19" s="16">
        <f>SUM(D20:D23)</f>
        <v>0</v>
      </c>
      <c r="E19" s="17">
        <f t="shared" si="3"/>
        <v>258051389</v>
      </c>
      <c r="F19" s="18">
        <f t="shared" si="3"/>
        <v>255306868</v>
      </c>
      <c r="G19" s="18">
        <f t="shared" si="3"/>
        <v>26552038</v>
      </c>
      <c r="H19" s="18">
        <f t="shared" si="3"/>
        <v>819979425</v>
      </c>
      <c r="I19" s="18">
        <f t="shared" si="3"/>
        <v>12709283</v>
      </c>
      <c r="J19" s="18">
        <f t="shared" si="3"/>
        <v>859240746</v>
      </c>
      <c r="K19" s="18">
        <f t="shared" si="3"/>
        <v>10497335</v>
      </c>
      <c r="L19" s="18">
        <f t="shared" si="3"/>
        <v>12584101</v>
      </c>
      <c r="M19" s="18">
        <f t="shared" si="3"/>
        <v>21690679</v>
      </c>
      <c r="N19" s="18">
        <f t="shared" si="3"/>
        <v>44772115</v>
      </c>
      <c r="O19" s="18">
        <f t="shared" si="3"/>
        <v>82826</v>
      </c>
      <c r="P19" s="18">
        <f t="shared" si="3"/>
        <v>43790224</v>
      </c>
      <c r="Q19" s="18">
        <f t="shared" si="3"/>
        <v>19933232</v>
      </c>
      <c r="R19" s="18">
        <f t="shared" si="3"/>
        <v>63806282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967819143</v>
      </c>
      <c r="X19" s="18">
        <f t="shared" si="3"/>
        <v>191480149</v>
      </c>
      <c r="Y19" s="18">
        <f t="shared" si="3"/>
        <v>776338994</v>
      </c>
      <c r="Z19" s="4">
        <f>+IF(X19&lt;&gt;0,+(Y19/X19)*100,0)</f>
        <v>405.4409807253701</v>
      </c>
      <c r="AA19" s="30">
        <f>SUM(AA20:AA23)</f>
        <v>255306868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677359400</v>
      </c>
      <c r="D21" s="19"/>
      <c r="E21" s="20">
        <v>213565389</v>
      </c>
      <c r="F21" s="21">
        <v>197070868</v>
      </c>
      <c r="G21" s="21">
        <v>19071615</v>
      </c>
      <c r="H21" s="21">
        <v>737500637</v>
      </c>
      <c r="I21" s="21">
        <v>12610844</v>
      </c>
      <c r="J21" s="21">
        <v>769183096</v>
      </c>
      <c r="K21" s="21">
        <v>9666402</v>
      </c>
      <c r="L21" s="21">
        <v>12584101</v>
      </c>
      <c r="M21" s="21">
        <v>19950160</v>
      </c>
      <c r="N21" s="21">
        <v>42200663</v>
      </c>
      <c r="O21" s="21">
        <v>82826</v>
      </c>
      <c r="P21" s="21">
        <v>42715953</v>
      </c>
      <c r="Q21" s="21">
        <v>3929906</v>
      </c>
      <c r="R21" s="21">
        <v>46728685</v>
      </c>
      <c r="S21" s="21"/>
      <c r="T21" s="21"/>
      <c r="U21" s="21"/>
      <c r="V21" s="21"/>
      <c r="W21" s="21">
        <v>858112444</v>
      </c>
      <c r="X21" s="21">
        <v>147803152</v>
      </c>
      <c r="Y21" s="21">
        <v>710309292</v>
      </c>
      <c r="Z21" s="6">
        <v>480.58</v>
      </c>
      <c r="AA21" s="28">
        <v>197070868</v>
      </c>
    </row>
    <row r="22" spans="1:27" ht="13.5">
      <c r="A22" s="5" t="s">
        <v>48</v>
      </c>
      <c r="B22" s="3"/>
      <c r="C22" s="22">
        <v>63879902</v>
      </c>
      <c r="D22" s="22"/>
      <c r="E22" s="23">
        <v>44486000</v>
      </c>
      <c r="F22" s="24">
        <v>58236000</v>
      </c>
      <c r="G22" s="24">
        <v>7480423</v>
      </c>
      <c r="H22" s="24">
        <v>82478788</v>
      </c>
      <c r="I22" s="24">
        <v>98439</v>
      </c>
      <c r="J22" s="24">
        <v>90057650</v>
      </c>
      <c r="K22" s="24">
        <v>830933</v>
      </c>
      <c r="L22" s="24"/>
      <c r="M22" s="24">
        <v>1740519</v>
      </c>
      <c r="N22" s="24">
        <v>2571452</v>
      </c>
      <c r="O22" s="24"/>
      <c r="P22" s="24">
        <v>1074271</v>
      </c>
      <c r="Q22" s="24">
        <v>16003326</v>
      </c>
      <c r="R22" s="24">
        <v>17077597</v>
      </c>
      <c r="S22" s="24"/>
      <c r="T22" s="24"/>
      <c r="U22" s="24"/>
      <c r="V22" s="24"/>
      <c r="W22" s="24">
        <v>109706699</v>
      </c>
      <c r="X22" s="24">
        <v>43676997</v>
      </c>
      <c r="Y22" s="24">
        <v>66029702</v>
      </c>
      <c r="Z22" s="7">
        <v>151.18</v>
      </c>
      <c r="AA22" s="29">
        <v>58236000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>
        <v>143148</v>
      </c>
      <c r="D24" s="16"/>
      <c r="E24" s="17">
        <v>199579</v>
      </c>
      <c r="F24" s="18"/>
      <c r="G24" s="18">
        <v>8300</v>
      </c>
      <c r="H24" s="18">
        <v>154229</v>
      </c>
      <c r="I24" s="18">
        <v>3565</v>
      </c>
      <c r="J24" s="18">
        <v>166094</v>
      </c>
      <c r="K24" s="18">
        <v>3548</v>
      </c>
      <c r="L24" s="18">
        <v>1966</v>
      </c>
      <c r="M24" s="18">
        <v>8174</v>
      </c>
      <c r="N24" s="18">
        <v>13688</v>
      </c>
      <c r="O24" s="18"/>
      <c r="P24" s="18"/>
      <c r="Q24" s="18"/>
      <c r="R24" s="18"/>
      <c r="S24" s="18"/>
      <c r="T24" s="18"/>
      <c r="U24" s="18"/>
      <c r="V24" s="18"/>
      <c r="W24" s="18">
        <v>179782</v>
      </c>
      <c r="X24" s="18"/>
      <c r="Y24" s="18">
        <v>179782</v>
      </c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9505973152</v>
      </c>
      <c r="D25" s="50">
        <f>+D5+D9+D15+D19+D24</f>
        <v>0</v>
      </c>
      <c r="E25" s="51">
        <f t="shared" si="4"/>
        <v>529601668</v>
      </c>
      <c r="F25" s="52">
        <f t="shared" si="4"/>
        <v>261362498</v>
      </c>
      <c r="G25" s="52">
        <f t="shared" si="4"/>
        <v>32768922</v>
      </c>
      <c r="H25" s="52">
        <f t="shared" si="4"/>
        <v>9589720997</v>
      </c>
      <c r="I25" s="52">
        <f t="shared" si="4"/>
        <v>12740348</v>
      </c>
      <c r="J25" s="52">
        <f t="shared" si="4"/>
        <v>9635230267</v>
      </c>
      <c r="K25" s="52">
        <f t="shared" si="4"/>
        <v>10542883</v>
      </c>
      <c r="L25" s="52">
        <f t="shared" si="4"/>
        <v>12807015</v>
      </c>
      <c r="M25" s="52">
        <f t="shared" si="4"/>
        <v>21698853</v>
      </c>
      <c r="N25" s="52">
        <f t="shared" si="4"/>
        <v>45048751</v>
      </c>
      <c r="O25" s="52">
        <f t="shared" si="4"/>
        <v>82826</v>
      </c>
      <c r="P25" s="52">
        <f t="shared" si="4"/>
        <v>45433150</v>
      </c>
      <c r="Q25" s="52">
        <f t="shared" si="4"/>
        <v>19933232</v>
      </c>
      <c r="R25" s="52">
        <f t="shared" si="4"/>
        <v>65449208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9745728226</v>
      </c>
      <c r="X25" s="52">
        <f t="shared" si="4"/>
        <v>196021874</v>
      </c>
      <c r="Y25" s="52">
        <f t="shared" si="4"/>
        <v>9549706352</v>
      </c>
      <c r="Z25" s="53">
        <f>+IF(X25&lt;&gt;0,+(Y25/X25)*100,0)</f>
        <v>4871.755461331831</v>
      </c>
      <c r="AA25" s="54">
        <f>+AA5+AA9+AA15+AA19+AA24</f>
        <v>261362498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738728668</v>
      </c>
      <c r="D28" s="19"/>
      <c r="E28" s="20">
        <v>236851389</v>
      </c>
      <c r="F28" s="21">
        <v>245456868</v>
      </c>
      <c r="G28" s="21">
        <v>26552038</v>
      </c>
      <c r="H28" s="21">
        <v>816083262</v>
      </c>
      <c r="I28" s="21">
        <v>12709283</v>
      </c>
      <c r="J28" s="21">
        <v>855344583</v>
      </c>
      <c r="K28" s="21">
        <v>10497335</v>
      </c>
      <c r="L28" s="21">
        <v>12537901</v>
      </c>
      <c r="M28" s="21">
        <v>21218612</v>
      </c>
      <c r="N28" s="21">
        <v>44253848</v>
      </c>
      <c r="O28" s="21"/>
      <c r="P28" s="21">
        <v>43790224</v>
      </c>
      <c r="Q28" s="21">
        <v>19933232</v>
      </c>
      <c r="R28" s="21">
        <v>63723456</v>
      </c>
      <c r="S28" s="21"/>
      <c r="T28" s="21"/>
      <c r="U28" s="21"/>
      <c r="V28" s="21"/>
      <c r="W28" s="21">
        <v>963321887</v>
      </c>
      <c r="X28" s="21">
        <v>184092651</v>
      </c>
      <c r="Y28" s="21">
        <v>779229236</v>
      </c>
      <c r="Z28" s="6">
        <v>423.28</v>
      </c>
      <c r="AA28" s="19">
        <v>245456868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738728668</v>
      </c>
      <c r="D32" s="25">
        <f>SUM(D28:D31)</f>
        <v>0</v>
      </c>
      <c r="E32" s="26">
        <f t="shared" si="5"/>
        <v>236851389</v>
      </c>
      <c r="F32" s="27">
        <f t="shared" si="5"/>
        <v>245456868</v>
      </c>
      <c r="G32" s="27">
        <f t="shared" si="5"/>
        <v>26552038</v>
      </c>
      <c r="H32" s="27">
        <f t="shared" si="5"/>
        <v>816083262</v>
      </c>
      <c r="I32" s="27">
        <f t="shared" si="5"/>
        <v>12709283</v>
      </c>
      <c r="J32" s="27">
        <f t="shared" si="5"/>
        <v>855344583</v>
      </c>
      <c r="K32" s="27">
        <f t="shared" si="5"/>
        <v>10497335</v>
      </c>
      <c r="L32" s="27">
        <f t="shared" si="5"/>
        <v>12537901</v>
      </c>
      <c r="M32" s="27">
        <f t="shared" si="5"/>
        <v>21218612</v>
      </c>
      <c r="N32" s="27">
        <f t="shared" si="5"/>
        <v>44253848</v>
      </c>
      <c r="O32" s="27">
        <f t="shared" si="5"/>
        <v>0</v>
      </c>
      <c r="P32" s="27">
        <f t="shared" si="5"/>
        <v>43790224</v>
      </c>
      <c r="Q32" s="27">
        <f t="shared" si="5"/>
        <v>19933232</v>
      </c>
      <c r="R32" s="27">
        <f t="shared" si="5"/>
        <v>63723456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963321887</v>
      </c>
      <c r="X32" s="27">
        <f t="shared" si="5"/>
        <v>184092651</v>
      </c>
      <c r="Y32" s="27">
        <f t="shared" si="5"/>
        <v>779229236</v>
      </c>
      <c r="Z32" s="13">
        <f>+IF(X32&lt;&gt;0,+(Y32/X32)*100,0)</f>
        <v>423.2810119074227</v>
      </c>
      <c r="AA32" s="31">
        <f>SUM(AA28:AA31)</f>
        <v>245456868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41754961</v>
      </c>
      <c r="D35" s="19"/>
      <c r="E35" s="20">
        <v>46050000</v>
      </c>
      <c r="F35" s="21">
        <v>15905630</v>
      </c>
      <c r="G35" s="21">
        <v>6208584</v>
      </c>
      <c r="H35" s="21">
        <v>8773438336</v>
      </c>
      <c r="I35" s="21">
        <v>27500</v>
      </c>
      <c r="J35" s="21">
        <v>8779674420</v>
      </c>
      <c r="K35" s="21">
        <v>42000</v>
      </c>
      <c r="L35" s="21">
        <v>267148</v>
      </c>
      <c r="M35" s="21">
        <v>472067</v>
      </c>
      <c r="N35" s="21">
        <v>781215</v>
      </c>
      <c r="O35" s="21">
        <v>82826</v>
      </c>
      <c r="P35" s="21">
        <v>1642926</v>
      </c>
      <c r="Q35" s="21"/>
      <c r="R35" s="21">
        <v>1725752</v>
      </c>
      <c r="S35" s="21"/>
      <c r="T35" s="21"/>
      <c r="U35" s="21"/>
      <c r="V35" s="21"/>
      <c r="W35" s="21">
        <v>8782181387</v>
      </c>
      <c r="X35" s="21">
        <v>11929223</v>
      </c>
      <c r="Y35" s="21">
        <v>8770252164</v>
      </c>
      <c r="Z35" s="6">
        <v>73519.06</v>
      </c>
      <c r="AA35" s="28">
        <v>15905630</v>
      </c>
    </row>
    <row r="36" spans="1:27" ht="13.5">
      <c r="A36" s="60" t="s">
        <v>62</v>
      </c>
      <c r="B36" s="10"/>
      <c r="C36" s="61">
        <f aca="true" t="shared" si="6" ref="C36:Y36">SUM(C32:C35)</f>
        <v>780483629</v>
      </c>
      <c r="D36" s="61">
        <f>SUM(D32:D35)</f>
        <v>0</v>
      </c>
      <c r="E36" s="62">
        <f t="shared" si="6"/>
        <v>282901389</v>
      </c>
      <c r="F36" s="63">
        <f t="shared" si="6"/>
        <v>261362498</v>
      </c>
      <c r="G36" s="63">
        <f t="shared" si="6"/>
        <v>32760622</v>
      </c>
      <c r="H36" s="63">
        <f t="shared" si="6"/>
        <v>9589521598</v>
      </c>
      <c r="I36" s="63">
        <f t="shared" si="6"/>
        <v>12736783</v>
      </c>
      <c r="J36" s="63">
        <f t="shared" si="6"/>
        <v>9635019003</v>
      </c>
      <c r="K36" s="63">
        <f t="shared" si="6"/>
        <v>10539335</v>
      </c>
      <c r="L36" s="63">
        <f t="shared" si="6"/>
        <v>12805049</v>
      </c>
      <c r="M36" s="63">
        <f t="shared" si="6"/>
        <v>21690679</v>
      </c>
      <c r="N36" s="63">
        <f t="shared" si="6"/>
        <v>45035063</v>
      </c>
      <c r="O36" s="63">
        <f t="shared" si="6"/>
        <v>82826</v>
      </c>
      <c r="P36" s="63">
        <f t="shared" si="6"/>
        <v>45433150</v>
      </c>
      <c r="Q36" s="63">
        <f t="shared" si="6"/>
        <v>19933232</v>
      </c>
      <c r="R36" s="63">
        <f t="shared" si="6"/>
        <v>65449208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9745503274</v>
      </c>
      <c r="X36" s="63">
        <f t="shared" si="6"/>
        <v>196021874</v>
      </c>
      <c r="Y36" s="63">
        <f t="shared" si="6"/>
        <v>9549481400</v>
      </c>
      <c r="Z36" s="64">
        <f>+IF(X36&lt;&gt;0,+(Y36/X36)*100,0)</f>
        <v>4871.640702710555</v>
      </c>
      <c r="AA36" s="65">
        <f>SUM(AA32:AA35)</f>
        <v>261362498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169550286</v>
      </c>
      <c r="D5" s="16">
        <f>SUM(D6:D8)</f>
        <v>0</v>
      </c>
      <c r="E5" s="17">
        <f t="shared" si="0"/>
        <v>1436000</v>
      </c>
      <c r="F5" s="18">
        <f t="shared" si="0"/>
        <v>2750000</v>
      </c>
      <c r="G5" s="18">
        <f t="shared" si="0"/>
        <v>0</v>
      </c>
      <c r="H5" s="18">
        <f t="shared" si="0"/>
        <v>21959247</v>
      </c>
      <c r="I5" s="18">
        <f t="shared" si="0"/>
        <v>0</v>
      </c>
      <c r="J5" s="18">
        <f t="shared" si="0"/>
        <v>21959247</v>
      </c>
      <c r="K5" s="18">
        <f t="shared" si="0"/>
        <v>1303</v>
      </c>
      <c r="L5" s="18">
        <f t="shared" si="0"/>
        <v>9736</v>
      </c>
      <c r="M5" s="18">
        <f t="shared" si="0"/>
        <v>43166</v>
      </c>
      <c r="N5" s="18">
        <f t="shared" si="0"/>
        <v>54205</v>
      </c>
      <c r="O5" s="18">
        <f t="shared" si="0"/>
        <v>640820</v>
      </c>
      <c r="P5" s="18">
        <f t="shared" si="0"/>
        <v>22664583</v>
      </c>
      <c r="Q5" s="18">
        <f t="shared" si="0"/>
        <v>1517071</v>
      </c>
      <c r="R5" s="18">
        <f t="shared" si="0"/>
        <v>24822474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46835926</v>
      </c>
      <c r="X5" s="18">
        <f t="shared" si="0"/>
        <v>2062499</v>
      </c>
      <c r="Y5" s="18">
        <f t="shared" si="0"/>
        <v>44773427</v>
      </c>
      <c r="Z5" s="4">
        <f>+IF(X5&lt;&gt;0,+(Y5/X5)*100,0)</f>
        <v>2170.83387676794</v>
      </c>
      <c r="AA5" s="16">
        <f>SUM(AA6:AA8)</f>
        <v>2750000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169550286</v>
      </c>
      <c r="D7" s="22"/>
      <c r="E7" s="23">
        <v>1436000</v>
      </c>
      <c r="F7" s="24">
        <v>2750000</v>
      </c>
      <c r="G7" s="24"/>
      <c r="H7" s="24">
        <v>21959247</v>
      </c>
      <c r="I7" s="24"/>
      <c r="J7" s="24">
        <v>21959247</v>
      </c>
      <c r="K7" s="24">
        <v>1303</v>
      </c>
      <c r="L7" s="24">
        <v>9736</v>
      </c>
      <c r="M7" s="24">
        <v>43166</v>
      </c>
      <c r="N7" s="24">
        <v>54205</v>
      </c>
      <c r="O7" s="24">
        <v>640820</v>
      </c>
      <c r="P7" s="24">
        <v>22664583</v>
      </c>
      <c r="Q7" s="24">
        <v>1517071</v>
      </c>
      <c r="R7" s="24">
        <v>24822474</v>
      </c>
      <c r="S7" s="24"/>
      <c r="T7" s="24"/>
      <c r="U7" s="24"/>
      <c r="V7" s="24"/>
      <c r="W7" s="24">
        <v>46835926</v>
      </c>
      <c r="X7" s="24">
        <v>2062499</v>
      </c>
      <c r="Y7" s="24">
        <v>44773427</v>
      </c>
      <c r="Z7" s="7">
        <v>2170.83</v>
      </c>
      <c r="AA7" s="29">
        <v>2750000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6643425</v>
      </c>
      <c r="D9" s="16">
        <f>SUM(D10:D14)</f>
        <v>0</v>
      </c>
      <c r="E9" s="17">
        <f t="shared" si="1"/>
        <v>7200000</v>
      </c>
      <c r="F9" s="18">
        <f t="shared" si="1"/>
        <v>9816000</v>
      </c>
      <c r="G9" s="18">
        <f t="shared" si="1"/>
        <v>0</v>
      </c>
      <c r="H9" s="18">
        <f t="shared" si="1"/>
        <v>149730344</v>
      </c>
      <c r="I9" s="18">
        <f t="shared" si="1"/>
        <v>0</v>
      </c>
      <c r="J9" s="18">
        <f t="shared" si="1"/>
        <v>149730344</v>
      </c>
      <c r="K9" s="18">
        <f t="shared" si="1"/>
        <v>112695</v>
      </c>
      <c r="L9" s="18">
        <f t="shared" si="1"/>
        <v>0</v>
      </c>
      <c r="M9" s="18">
        <f t="shared" si="1"/>
        <v>0</v>
      </c>
      <c r="N9" s="18">
        <f t="shared" si="1"/>
        <v>112695</v>
      </c>
      <c r="O9" s="18">
        <f t="shared" si="1"/>
        <v>0</v>
      </c>
      <c r="P9" s="18">
        <f t="shared" si="1"/>
        <v>148442229</v>
      </c>
      <c r="Q9" s="18">
        <f t="shared" si="1"/>
        <v>413145</v>
      </c>
      <c r="R9" s="18">
        <f t="shared" si="1"/>
        <v>148855374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298698413</v>
      </c>
      <c r="X9" s="18">
        <f t="shared" si="1"/>
        <v>7362003</v>
      </c>
      <c r="Y9" s="18">
        <f t="shared" si="1"/>
        <v>291336410</v>
      </c>
      <c r="Z9" s="4">
        <f>+IF(X9&lt;&gt;0,+(Y9/X9)*100,0)</f>
        <v>3957.298170076812</v>
      </c>
      <c r="AA9" s="30">
        <f>SUM(AA10:AA14)</f>
        <v>9816000</v>
      </c>
    </row>
    <row r="10" spans="1:27" ht="13.5">
      <c r="A10" s="5" t="s">
        <v>36</v>
      </c>
      <c r="B10" s="3"/>
      <c r="C10" s="19">
        <v>2909665</v>
      </c>
      <c r="D10" s="19"/>
      <c r="E10" s="20">
        <v>5270000</v>
      </c>
      <c r="F10" s="21">
        <v>3235000</v>
      </c>
      <c r="G10" s="21"/>
      <c r="H10" s="21">
        <v>149730344</v>
      </c>
      <c r="I10" s="21"/>
      <c r="J10" s="21">
        <v>149730344</v>
      </c>
      <c r="K10" s="21">
        <v>112695</v>
      </c>
      <c r="L10" s="21"/>
      <c r="M10" s="21"/>
      <c r="N10" s="21">
        <v>112695</v>
      </c>
      <c r="O10" s="21"/>
      <c r="P10" s="21">
        <v>148442229</v>
      </c>
      <c r="Q10" s="21">
        <v>413145</v>
      </c>
      <c r="R10" s="21">
        <v>148855374</v>
      </c>
      <c r="S10" s="21"/>
      <c r="T10" s="21"/>
      <c r="U10" s="21"/>
      <c r="V10" s="21"/>
      <c r="W10" s="21">
        <v>298698413</v>
      </c>
      <c r="X10" s="21">
        <v>2426251</v>
      </c>
      <c r="Y10" s="21">
        <v>296272162</v>
      </c>
      <c r="Z10" s="6">
        <v>12211.11</v>
      </c>
      <c r="AA10" s="28">
        <v>3235000</v>
      </c>
    </row>
    <row r="11" spans="1:27" ht="13.5">
      <c r="A11" s="5" t="s">
        <v>37</v>
      </c>
      <c r="B11" s="3"/>
      <c r="C11" s="19">
        <v>3733760</v>
      </c>
      <c r="D11" s="19"/>
      <c r="E11" s="20">
        <v>1930000</v>
      </c>
      <c r="F11" s="21">
        <v>6581000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4935752</v>
      </c>
      <c r="Y11" s="21">
        <v>-4935752</v>
      </c>
      <c r="Z11" s="6">
        <v>-100</v>
      </c>
      <c r="AA11" s="28">
        <v>6581000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169276807</v>
      </c>
      <c r="D15" s="16">
        <f>SUM(D16:D18)</f>
        <v>0</v>
      </c>
      <c r="E15" s="17">
        <f t="shared" si="2"/>
        <v>15000000</v>
      </c>
      <c r="F15" s="18">
        <f t="shared" si="2"/>
        <v>17775000</v>
      </c>
      <c r="G15" s="18">
        <f t="shared" si="2"/>
        <v>740280</v>
      </c>
      <c r="H15" s="18">
        <f t="shared" si="2"/>
        <v>170307417</v>
      </c>
      <c r="I15" s="18">
        <f t="shared" si="2"/>
        <v>0</v>
      </c>
      <c r="J15" s="18">
        <f t="shared" si="2"/>
        <v>171047697</v>
      </c>
      <c r="K15" s="18">
        <f t="shared" si="2"/>
        <v>116502</v>
      </c>
      <c r="L15" s="18">
        <f t="shared" si="2"/>
        <v>94206</v>
      </c>
      <c r="M15" s="18">
        <f t="shared" si="2"/>
        <v>1028429</v>
      </c>
      <c r="N15" s="18">
        <f t="shared" si="2"/>
        <v>1239137</v>
      </c>
      <c r="O15" s="18">
        <f t="shared" si="2"/>
        <v>0</v>
      </c>
      <c r="P15" s="18">
        <f t="shared" si="2"/>
        <v>172947365</v>
      </c>
      <c r="Q15" s="18">
        <f t="shared" si="2"/>
        <v>67934</v>
      </c>
      <c r="R15" s="18">
        <f t="shared" si="2"/>
        <v>173015299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345302133</v>
      </c>
      <c r="X15" s="18">
        <f t="shared" si="2"/>
        <v>13331250</v>
      </c>
      <c r="Y15" s="18">
        <f t="shared" si="2"/>
        <v>331970883</v>
      </c>
      <c r="Z15" s="4">
        <f>+IF(X15&lt;&gt;0,+(Y15/X15)*100,0)</f>
        <v>2490.170711673699</v>
      </c>
      <c r="AA15" s="30">
        <f>SUM(AA16:AA18)</f>
        <v>17775000</v>
      </c>
    </row>
    <row r="16" spans="1:27" ht="13.5">
      <c r="A16" s="5" t="s">
        <v>42</v>
      </c>
      <c r="B16" s="3"/>
      <c r="C16" s="19"/>
      <c r="D16" s="19"/>
      <c r="E16" s="20"/>
      <c r="F16" s="21">
        <v>1200000</v>
      </c>
      <c r="G16" s="21"/>
      <c r="H16" s="21"/>
      <c r="I16" s="21"/>
      <c r="J16" s="21"/>
      <c r="K16" s="21"/>
      <c r="L16" s="21"/>
      <c r="M16" s="21">
        <v>1028429</v>
      </c>
      <c r="N16" s="21">
        <v>1028429</v>
      </c>
      <c r="O16" s="21"/>
      <c r="P16" s="21">
        <v>1028429</v>
      </c>
      <c r="Q16" s="21"/>
      <c r="R16" s="21">
        <v>1028429</v>
      </c>
      <c r="S16" s="21"/>
      <c r="T16" s="21"/>
      <c r="U16" s="21"/>
      <c r="V16" s="21"/>
      <c r="W16" s="21">
        <v>2056858</v>
      </c>
      <c r="X16" s="21">
        <v>900000</v>
      </c>
      <c r="Y16" s="21">
        <v>1156858</v>
      </c>
      <c r="Z16" s="6">
        <v>128.54</v>
      </c>
      <c r="AA16" s="28">
        <v>1200000</v>
      </c>
    </row>
    <row r="17" spans="1:27" ht="13.5">
      <c r="A17" s="5" t="s">
        <v>43</v>
      </c>
      <c r="B17" s="3"/>
      <c r="C17" s="19">
        <v>169276807</v>
      </c>
      <c r="D17" s="19"/>
      <c r="E17" s="20">
        <v>15000000</v>
      </c>
      <c r="F17" s="21">
        <v>16575000</v>
      </c>
      <c r="G17" s="21">
        <v>740280</v>
      </c>
      <c r="H17" s="21">
        <v>170307417</v>
      </c>
      <c r="I17" s="21"/>
      <c r="J17" s="21">
        <v>171047697</v>
      </c>
      <c r="K17" s="21">
        <v>116502</v>
      </c>
      <c r="L17" s="21">
        <v>94206</v>
      </c>
      <c r="M17" s="21"/>
      <c r="N17" s="21">
        <v>210708</v>
      </c>
      <c r="O17" s="21"/>
      <c r="P17" s="21">
        <v>171918936</v>
      </c>
      <c r="Q17" s="21">
        <v>67934</v>
      </c>
      <c r="R17" s="21">
        <v>171986870</v>
      </c>
      <c r="S17" s="21"/>
      <c r="T17" s="21"/>
      <c r="U17" s="21"/>
      <c r="V17" s="21"/>
      <c r="W17" s="21">
        <v>343245275</v>
      </c>
      <c r="X17" s="21">
        <v>12431250</v>
      </c>
      <c r="Y17" s="21">
        <v>330814025</v>
      </c>
      <c r="Z17" s="6">
        <v>2661.15</v>
      </c>
      <c r="AA17" s="28">
        <v>16575000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19992</v>
      </c>
      <c r="D19" s="16">
        <f>SUM(D20:D23)</f>
        <v>0</v>
      </c>
      <c r="E19" s="17">
        <f t="shared" si="3"/>
        <v>900000</v>
      </c>
      <c r="F19" s="18">
        <f t="shared" si="3"/>
        <v>0</v>
      </c>
      <c r="G19" s="18">
        <f t="shared" si="3"/>
        <v>0</v>
      </c>
      <c r="H19" s="18">
        <f t="shared" si="3"/>
        <v>19992</v>
      </c>
      <c r="I19" s="18">
        <f t="shared" si="3"/>
        <v>0</v>
      </c>
      <c r="J19" s="18">
        <f t="shared" si="3"/>
        <v>19992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19992</v>
      </c>
      <c r="X19" s="18">
        <f t="shared" si="3"/>
        <v>0</v>
      </c>
      <c r="Y19" s="18">
        <f t="shared" si="3"/>
        <v>19992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>
        <v>19992</v>
      </c>
      <c r="D20" s="19"/>
      <c r="E20" s="20">
        <v>600000</v>
      </c>
      <c r="F20" s="21"/>
      <c r="G20" s="21"/>
      <c r="H20" s="21">
        <v>19992</v>
      </c>
      <c r="I20" s="21"/>
      <c r="J20" s="21">
        <v>19992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19992</v>
      </c>
      <c r="X20" s="21"/>
      <c r="Y20" s="21">
        <v>19992</v>
      </c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300000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345490510</v>
      </c>
      <c r="D25" s="50">
        <f>+D5+D9+D15+D19+D24</f>
        <v>0</v>
      </c>
      <c r="E25" s="51">
        <f t="shared" si="4"/>
        <v>24536000</v>
      </c>
      <c r="F25" s="52">
        <f t="shared" si="4"/>
        <v>30341000</v>
      </c>
      <c r="G25" s="52">
        <f t="shared" si="4"/>
        <v>740280</v>
      </c>
      <c r="H25" s="52">
        <f t="shared" si="4"/>
        <v>342017000</v>
      </c>
      <c r="I25" s="52">
        <f t="shared" si="4"/>
        <v>0</v>
      </c>
      <c r="J25" s="52">
        <f t="shared" si="4"/>
        <v>342757280</v>
      </c>
      <c r="K25" s="52">
        <f t="shared" si="4"/>
        <v>230500</v>
      </c>
      <c r="L25" s="52">
        <f t="shared" si="4"/>
        <v>103942</v>
      </c>
      <c r="M25" s="52">
        <f t="shared" si="4"/>
        <v>1071595</v>
      </c>
      <c r="N25" s="52">
        <f t="shared" si="4"/>
        <v>1406037</v>
      </c>
      <c r="O25" s="52">
        <f t="shared" si="4"/>
        <v>640820</v>
      </c>
      <c r="P25" s="52">
        <f t="shared" si="4"/>
        <v>344054177</v>
      </c>
      <c r="Q25" s="52">
        <f t="shared" si="4"/>
        <v>1998150</v>
      </c>
      <c r="R25" s="52">
        <f t="shared" si="4"/>
        <v>346693147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690856464</v>
      </c>
      <c r="X25" s="52">
        <f t="shared" si="4"/>
        <v>22755752</v>
      </c>
      <c r="Y25" s="52">
        <f t="shared" si="4"/>
        <v>668100712</v>
      </c>
      <c r="Z25" s="53">
        <f>+IF(X25&lt;&gt;0,+(Y25/X25)*100,0)</f>
        <v>2935.9641114035694</v>
      </c>
      <c r="AA25" s="54">
        <f>+AA5+AA9+AA15+AA19+AA24</f>
        <v>30341000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341832093</v>
      </c>
      <c r="D28" s="19"/>
      <c r="E28" s="20">
        <v>22800000</v>
      </c>
      <c r="F28" s="21">
        <v>23791000</v>
      </c>
      <c r="G28" s="21">
        <v>740280</v>
      </c>
      <c r="H28" s="21">
        <v>328153327</v>
      </c>
      <c r="I28" s="21"/>
      <c r="J28" s="21">
        <v>328893607</v>
      </c>
      <c r="K28" s="21">
        <v>229197</v>
      </c>
      <c r="L28" s="21">
        <v>94206</v>
      </c>
      <c r="M28" s="21">
        <v>1028429</v>
      </c>
      <c r="N28" s="21">
        <v>1351832</v>
      </c>
      <c r="O28" s="21"/>
      <c r="P28" s="21">
        <v>329485168</v>
      </c>
      <c r="Q28" s="21">
        <v>481079</v>
      </c>
      <c r="R28" s="21">
        <v>329966247</v>
      </c>
      <c r="S28" s="21"/>
      <c r="T28" s="21"/>
      <c r="U28" s="21"/>
      <c r="V28" s="21"/>
      <c r="W28" s="21">
        <v>660211686</v>
      </c>
      <c r="X28" s="21">
        <v>17843251</v>
      </c>
      <c r="Y28" s="21">
        <v>642368435</v>
      </c>
      <c r="Z28" s="6">
        <v>3600.06</v>
      </c>
      <c r="AA28" s="19">
        <v>23791000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341832093</v>
      </c>
      <c r="D32" s="25">
        <f>SUM(D28:D31)</f>
        <v>0</v>
      </c>
      <c r="E32" s="26">
        <f t="shared" si="5"/>
        <v>22800000</v>
      </c>
      <c r="F32" s="27">
        <f t="shared" si="5"/>
        <v>23791000</v>
      </c>
      <c r="G32" s="27">
        <f t="shared" si="5"/>
        <v>740280</v>
      </c>
      <c r="H32" s="27">
        <f t="shared" si="5"/>
        <v>328153327</v>
      </c>
      <c r="I32" s="27">
        <f t="shared" si="5"/>
        <v>0</v>
      </c>
      <c r="J32" s="27">
        <f t="shared" si="5"/>
        <v>328893607</v>
      </c>
      <c r="K32" s="27">
        <f t="shared" si="5"/>
        <v>229197</v>
      </c>
      <c r="L32" s="27">
        <f t="shared" si="5"/>
        <v>94206</v>
      </c>
      <c r="M32" s="27">
        <f t="shared" si="5"/>
        <v>1028429</v>
      </c>
      <c r="N32" s="27">
        <f t="shared" si="5"/>
        <v>1351832</v>
      </c>
      <c r="O32" s="27">
        <f t="shared" si="5"/>
        <v>0</v>
      </c>
      <c r="P32" s="27">
        <f t="shared" si="5"/>
        <v>329485168</v>
      </c>
      <c r="Q32" s="27">
        <f t="shared" si="5"/>
        <v>481079</v>
      </c>
      <c r="R32" s="27">
        <f t="shared" si="5"/>
        <v>329966247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660211686</v>
      </c>
      <c r="X32" s="27">
        <f t="shared" si="5"/>
        <v>17843251</v>
      </c>
      <c r="Y32" s="27">
        <f t="shared" si="5"/>
        <v>642368435</v>
      </c>
      <c r="Z32" s="13">
        <f>+IF(X32&lt;&gt;0,+(Y32/X32)*100,0)</f>
        <v>3600.063884098251</v>
      </c>
      <c r="AA32" s="31">
        <f>SUM(AA28:AA31)</f>
        <v>23791000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3658417</v>
      </c>
      <c r="D35" s="19"/>
      <c r="E35" s="20">
        <v>1736000</v>
      </c>
      <c r="F35" s="21">
        <v>2750000</v>
      </c>
      <c r="G35" s="21"/>
      <c r="H35" s="21">
        <v>3656777</v>
      </c>
      <c r="I35" s="21"/>
      <c r="J35" s="21">
        <v>3656777</v>
      </c>
      <c r="K35" s="21">
        <v>1303</v>
      </c>
      <c r="L35" s="21">
        <v>9736</v>
      </c>
      <c r="M35" s="21">
        <v>43166</v>
      </c>
      <c r="N35" s="21">
        <v>54205</v>
      </c>
      <c r="O35" s="21">
        <v>640820</v>
      </c>
      <c r="P35" s="21">
        <v>4362113</v>
      </c>
      <c r="Q35" s="21">
        <v>1517071</v>
      </c>
      <c r="R35" s="21">
        <v>6520004</v>
      </c>
      <c r="S35" s="21"/>
      <c r="T35" s="21"/>
      <c r="U35" s="21"/>
      <c r="V35" s="21"/>
      <c r="W35" s="21">
        <v>10230986</v>
      </c>
      <c r="X35" s="21">
        <v>2062499</v>
      </c>
      <c r="Y35" s="21">
        <v>8168487</v>
      </c>
      <c r="Z35" s="6">
        <v>396.05</v>
      </c>
      <c r="AA35" s="28">
        <v>2750000</v>
      </c>
    </row>
    <row r="36" spans="1:27" ht="13.5">
      <c r="A36" s="60" t="s">
        <v>62</v>
      </c>
      <c r="B36" s="10"/>
      <c r="C36" s="61">
        <f aca="true" t="shared" si="6" ref="C36:Y36">SUM(C32:C35)</f>
        <v>345490510</v>
      </c>
      <c r="D36" s="61">
        <f>SUM(D32:D35)</f>
        <v>0</v>
      </c>
      <c r="E36" s="62">
        <f t="shared" si="6"/>
        <v>24536000</v>
      </c>
      <c r="F36" s="63">
        <f t="shared" si="6"/>
        <v>26541000</v>
      </c>
      <c r="G36" s="63">
        <f t="shared" si="6"/>
        <v>740280</v>
      </c>
      <c r="H36" s="63">
        <f t="shared" si="6"/>
        <v>331810104</v>
      </c>
      <c r="I36" s="63">
        <f t="shared" si="6"/>
        <v>0</v>
      </c>
      <c r="J36" s="63">
        <f t="shared" si="6"/>
        <v>332550384</v>
      </c>
      <c r="K36" s="63">
        <f t="shared" si="6"/>
        <v>230500</v>
      </c>
      <c r="L36" s="63">
        <f t="shared" si="6"/>
        <v>103942</v>
      </c>
      <c r="M36" s="63">
        <f t="shared" si="6"/>
        <v>1071595</v>
      </c>
      <c r="N36" s="63">
        <f t="shared" si="6"/>
        <v>1406037</v>
      </c>
      <c r="O36" s="63">
        <f t="shared" si="6"/>
        <v>640820</v>
      </c>
      <c r="P36" s="63">
        <f t="shared" si="6"/>
        <v>333847281</v>
      </c>
      <c r="Q36" s="63">
        <f t="shared" si="6"/>
        <v>1998150</v>
      </c>
      <c r="R36" s="63">
        <f t="shared" si="6"/>
        <v>336486251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670442672</v>
      </c>
      <c r="X36" s="63">
        <f t="shared" si="6"/>
        <v>19905750</v>
      </c>
      <c r="Y36" s="63">
        <f t="shared" si="6"/>
        <v>650536922</v>
      </c>
      <c r="Z36" s="64">
        <f>+IF(X36&lt;&gt;0,+(Y36/X36)*100,0)</f>
        <v>3268.0854627431772</v>
      </c>
      <c r="AA36" s="65">
        <f>SUM(AA32:AA35)</f>
        <v>26541000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120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21372902</v>
      </c>
      <c r="D5" s="16">
        <f>SUM(D6:D8)</f>
        <v>0</v>
      </c>
      <c r="E5" s="17">
        <f t="shared" si="0"/>
        <v>748784</v>
      </c>
      <c r="F5" s="18">
        <f t="shared" si="0"/>
        <v>748784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96202</v>
      </c>
      <c r="L5" s="18">
        <f t="shared" si="0"/>
        <v>123200</v>
      </c>
      <c r="M5" s="18">
        <f t="shared" si="0"/>
        <v>8878</v>
      </c>
      <c r="N5" s="18">
        <f t="shared" si="0"/>
        <v>228280</v>
      </c>
      <c r="O5" s="18">
        <f t="shared" si="0"/>
        <v>25609</v>
      </c>
      <c r="P5" s="18">
        <f t="shared" si="0"/>
        <v>25050</v>
      </c>
      <c r="Q5" s="18">
        <f t="shared" si="0"/>
        <v>20500</v>
      </c>
      <c r="R5" s="18">
        <f t="shared" si="0"/>
        <v>71159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299439</v>
      </c>
      <c r="X5" s="18">
        <f t="shared" si="0"/>
        <v>561582</v>
      </c>
      <c r="Y5" s="18">
        <f t="shared" si="0"/>
        <v>-262143</v>
      </c>
      <c r="Z5" s="4">
        <f>+IF(X5&lt;&gt;0,+(Y5/X5)*100,0)</f>
        <v>-46.67938074938299</v>
      </c>
      <c r="AA5" s="16">
        <f>SUM(AA6:AA8)</f>
        <v>748784</v>
      </c>
    </row>
    <row r="6" spans="1:27" ht="13.5">
      <c r="A6" s="5" t="s">
        <v>32</v>
      </c>
      <c r="B6" s="3"/>
      <c r="C6" s="19"/>
      <c r="D6" s="19"/>
      <c r="E6" s="20">
        <v>178026</v>
      </c>
      <c r="F6" s="21">
        <v>178026</v>
      </c>
      <c r="G6" s="21"/>
      <c r="H6" s="21"/>
      <c r="I6" s="21"/>
      <c r="J6" s="21"/>
      <c r="K6" s="21">
        <v>15348</v>
      </c>
      <c r="L6" s="21"/>
      <c r="M6" s="21"/>
      <c r="N6" s="21">
        <v>15348</v>
      </c>
      <c r="O6" s="21"/>
      <c r="P6" s="21"/>
      <c r="Q6" s="21"/>
      <c r="R6" s="21"/>
      <c r="S6" s="21"/>
      <c r="T6" s="21"/>
      <c r="U6" s="21"/>
      <c r="V6" s="21"/>
      <c r="W6" s="21">
        <v>15348</v>
      </c>
      <c r="X6" s="21">
        <v>133515</v>
      </c>
      <c r="Y6" s="21">
        <v>-118167</v>
      </c>
      <c r="Z6" s="6">
        <v>-88.5</v>
      </c>
      <c r="AA6" s="28">
        <v>178026</v>
      </c>
    </row>
    <row r="7" spans="1:27" ht="13.5">
      <c r="A7" s="5" t="s">
        <v>33</v>
      </c>
      <c r="B7" s="3"/>
      <c r="C7" s="22">
        <v>21372902</v>
      </c>
      <c r="D7" s="22"/>
      <c r="E7" s="23">
        <v>570758</v>
      </c>
      <c r="F7" s="24">
        <v>570758</v>
      </c>
      <c r="G7" s="24"/>
      <c r="H7" s="24"/>
      <c r="I7" s="24"/>
      <c r="J7" s="24"/>
      <c r="K7" s="24">
        <v>80854</v>
      </c>
      <c r="L7" s="24">
        <v>123200</v>
      </c>
      <c r="M7" s="24">
        <v>8878</v>
      </c>
      <c r="N7" s="24">
        <v>212932</v>
      </c>
      <c r="O7" s="24">
        <v>25609</v>
      </c>
      <c r="P7" s="24">
        <v>25050</v>
      </c>
      <c r="Q7" s="24">
        <v>20500</v>
      </c>
      <c r="R7" s="24">
        <v>71159</v>
      </c>
      <c r="S7" s="24"/>
      <c r="T7" s="24"/>
      <c r="U7" s="24"/>
      <c r="V7" s="24"/>
      <c r="W7" s="24">
        <v>284091</v>
      </c>
      <c r="X7" s="24">
        <v>428067</v>
      </c>
      <c r="Y7" s="24">
        <v>-143976</v>
      </c>
      <c r="Z7" s="7">
        <v>-33.63</v>
      </c>
      <c r="AA7" s="29">
        <v>570758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31326317</v>
      </c>
      <c r="F9" s="18">
        <f t="shared" si="1"/>
        <v>34185531</v>
      </c>
      <c r="G9" s="18">
        <f t="shared" si="1"/>
        <v>1326472</v>
      </c>
      <c r="H9" s="18">
        <f t="shared" si="1"/>
        <v>30165</v>
      </c>
      <c r="I9" s="18">
        <f t="shared" si="1"/>
        <v>453176</v>
      </c>
      <c r="J9" s="18">
        <f t="shared" si="1"/>
        <v>1809813</v>
      </c>
      <c r="K9" s="18">
        <f t="shared" si="1"/>
        <v>668272</v>
      </c>
      <c r="L9" s="18">
        <f t="shared" si="1"/>
        <v>537712</v>
      </c>
      <c r="M9" s="18">
        <f t="shared" si="1"/>
        <v>132266</v>
      </c>
      <c r="N9" s="18">
        <f t="shared" si="1"/>
        <v>1338250</v>
      </c>
      <c r="O9" s="18">
        <f t="shared" si="1"/>
        <v>3900109</v>
      </c>
      <c r="P9" s="18">
        <f t="shared" si="1"/>
        <v>228827</v>
      </c>
      <c r="Q9" s="18">
        <f t="shared" si="1"/>
        <v>5573047</v>
      </c>
      <c r="R9" s="18">
        <f t="shared" si="1"/>
        <v>9701983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12850046</v>
      </c>
      <c r="X9" s="18">
        <f t="shared" si="1"/>
        <v>25639119</v>
      </c>
      <c r="Y9" s="18">
        <f t="shared" si="1"/>
        <v>-12789073</v>
      </c>
      <c r="Z9" s="4">
        <f>+IF(X9&lt;&gt;0,+(Y9/X9)*100,0)</f>
        <v>-49.88109380825449</v>
      </c>
      <c r="AA9" s="30">
        <f>SUM(AA10:AA14)</f>
        <v>34185531</v>
      </c>
    </row>
    <row r="10" spans="1:27" ht="13.5">
      <c r="A10" s="5" t="s">
        <v>36</v>
      </c>
      <c r="B10" s="3"/>
      <c r="C10" s="19"/>
      <c r="D10" s="19"/>
      <c r="E10" s="20">
        <v>15326317</v>
      </c>
      <c r="F10" s="21">
        <v>18185531</v>
      </c>
      <c r="G10" s="21">
        <v>1326472</v>
      </c>
      <c r="H10" s="21">
        <v>30165</v>
      </c>
      <c r="I10" s="21">
        <v>453176</v>
      </c>
      <c r="J10" s="21">
        <v>1809813</v>
      </c>
      <c r="K10" s="21">
        <v>668272</v>
      </c>
      <c r="L10" s="21">
        <v>537712</v>
      </c>
      <c r="M10" s="21">
        <v>132266</v>
      </c>
      <c r="N10" s="21">
        <v>1338250</v>
      </c>
      <c r="O10" s="21">
        <v>2172254</v>
      </c>
      <c r="P10" s="21">
        <v>-144599</v>
      </c>
      <c r="Q10" s="21">
        <v>2796407</v>
      </c>
      <c r="R10" s="21">
        <v>4824062</v>
      </c>
      <c r="S10" s="21"/>
      <c r="T10" s="21"/>
      <c r="U10" s="21"/>
      <c r="V10" s="21"/>
      <c r="W10" s="21">
        <v>7972125</v>
      </c>
      <c r="X10" s="21">
        <v>13639131</v>
      </c>
      <c r="Y10" s="21">
        <v>-5667006</v>
      </c>
      <c r="Z10" s="6">
        <v>-41.55</v>
      </c>
      <c r="AA10" s="28">
        <v>18185531</v>
      </c>
    </row>
    <row r="11" spans="1:27" ht="13.5">
      <c r="A11" s="5" t="s">
        <v>37</v>
      </c>
      <c r="B11" s="3"/>
      <c r="C11" s="19"/>
      <c r="D11" s="19"/>
      <c r="E11" s="20">
        <v>11000000</v>
      </c>
      <c r="F11" s="21">
        <v>11000000</v>
      </c>
      <c r="G11" s="21"/>
      <c r="H11" s="21"/>
      <c r="I11" s="21"/>
      <c r="J11" s="21"/>
      <c r="K11" s="21"/>
      <c r="L11" s="21"/>
      <c r="M11" s="21"/>
      <c r="N11" s="21"/>
      <c r="O11" s="21"/>
      <c r="P11" s="21">
        <v>373426</v>
      </c>
      <c r="Q11" s="21">
        <v>1037510</v>
      </c>
      <c r="R11" s="21">
        <v>1410936</v>
      </c>
      <c r="S11" s="21"/>
      <c r="T11" s="21"/>
      <c r="U11" s="21"/>
      <c r="V11" s="21"/>
      <c r="W11" s="21">
        <v>1410936</v>
      </c>
      <c r="X11" s="21">
        <v>8249994</v>
      </c>
      <c r="Y11" s="21">
        <v>-6839058</v>
      </c>
      <c r="Z11" s="6">
        <v>-82.9</v>
      </c>
      <c r="AA11" s="28">
        <v>11000000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>
        <v>5000000</v>
      </c>
      <c r="F13" s="21">
        <v>5000000</v>
      </c>
      <c r="G13" s="21"/>
      <c r="H13" s="21"/>
      <c r="I13" s="21"/>
      <c r="J13" s="21"/>
      <c r="K13" s="21"/>
      <c r="L13" s="21"/>
      <c r="M13" s="21"/>
      <c r="N13" s="21"/>
      <c r="O13" s="21">
        <v>1727855</v>
      </c>
      <c r="P13" s="21"/>
      <c r="Q13" s="21">
        <v>1739130</v>
      </c>
      <c r="R13" s="21">
        <v>3466985</v>
      </c>
      <c r="S13" s="21"/>
      <c r="T13" s="21"/>
      <c r="U13" s="21"/>
      <c r="V13" s="21"/>
      <c r="W13" s="21">
        <v>3466985</v>
      </c>
      <c r="X13" s="21">
        <v>3749994</v>
      </c>
      <c r="Y13" s="21">
        <v>-283009</v>
      </c>
      <c r="Z13" s="6">
        <v>-7.55</v>
      </c>
      <c r="AA13" s="28">
        <v>5000000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5581357</v>
      </c>
      <c r="F15" s="18">
        <f t="shared" si="2"/>
        <v>5581357</v>
      </c>
      <c r="G15" s="18">
        <f t="shared" si="2"/>
        <v>0</v>
      </c>
      <c r="H15" s="18">
        <f t="shared" si="2"/>
        <v>15066</v>
      </c>
      <c r="I15" s="18">
        <f t="shared" si="2"/>
        <v>0</v>
      </c>
      <c r="J15" s="18">
        <f t="shared" si="2"/>
        <v>15066</v>
      </c>
      <c r="K15" s="18">
        <f t="shared" si="2"/>
        <v>80612</v>
      </c>
      <c r="L15" s="18">
        <f t="shared" si="2"/>
        <v>30531</v>
      </c>
      <c r="M15" s="18">
        <f t="shared" si="2"/>
        <v>0</v>
      </c>
      <c r="N15" s="18">
        <f t="shared" si="2"/>
        <v>111143</v>
      </c>
      <c r="O15" s="18">
        <f t="shared" si="2"/>
        <v>0</v>
      </c>
      <c r="P15" s="18">
        <f t="shared" si="2"/>
        <v>0</v>
      </c>
      <c r="Q15" s="18">
        <f t="shared" si="2"/>
        <v>391358</v>
      </c>
      <c r="R15" s="18">
        <f t="shared" si="2"/>
        <v>391358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517567</v>
      </c>
      <c r="X15" s="18">
        <f t="shared" si="2"/>
        <v>4186008</v>
      </c>
      <c r="Y15" s="18">
        <f t="shared" si="2"/>
        <v>-3668441</v>
      </c>
      <c r="Z15" s="4">
        <f>+IF(X15&lt;&gt;0,+(Y15/X15)*100,0)</f>
        <v>-87.63578569367283</v>
      </c>
      <c r="AA15" s="30">
        <f>SUM(AA16:AA18)</f>
        <v>5581357</v>
      </c>
    </row>
    <row r="16" spans="1:27" ht="13.5">
      <c r="A16" s="5" t="s">
        <v>42</v>
      </c>
      <c r="B16" s="3"/>
      <c r="C16" s="19"/>
      <c r="D16" s="19"/>
      <c r="E16" s="20">
        <v>134538</v>
      </c>
      <c r="F16" s="21">
        <v>134538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>
        <v>31800</v>
      </c>
      <c r="R16" s="21">
        <v>31800</v>
      </c>
      <c r="S16" s="21"/>
      <c r="T16" s="21"/>
      <c r="U16" s="21"/>
      <c r="V16" s="21"/>
      <c r="W16" s="21">
        <v>31800</v>
      </c>
      <c r="X16" s="21">
        <v>100899</v>
      </c>
      <c r="Y16" s="21">
        <v>-69099</v>
      </c>
      <c r="Z16" s="6">
        <v>-68.48</v>
      </c>
      <c r="AA16" s="28">
        <v>134538</v>
      </c>
    </row>
    <row r="17" spans="1:27" ht="13.5">
      <c r="A17" s="5" t="s">
        <v>43</v>
      </c>
      <c r="B17" s="3"/>
      <c r="C17" s="19"/>
      <c r="D17" s="19"/>
      <c r="E17" s="20">
        <v>5446819</v>
      </c>
      <c r="F17" s="21">
        <v>5446819</v>
      </c>
      <c r="G17" s="21"/>
      <c r="H17" s="21">
        <v>15066</v>
      </c>
      <c r="I17" s="21"/>
      <c r="J17" s="21">
        <v>15066</v>
      </c>
      <c r="K17" s="21">
        <v>80612</v>
      </c>
      <c r="L17" s="21">
        <v>30531</v>
      </c>
      <c r="M17" s="21"/>
      <c r="N17" s="21">
        <v>111143</v>
      </c>
      <c r="O17" s="21"/>
      <c r="P17" s="21"/>
      <c r="Q17" s="21">
        <v>359558</v>
      </c>
      <c r="R17" s="21">
        <v>359558</v>
      </c>
      <c r="S17" s="21"/>
      <c r="T17" s="21"/>
      <c r="U17" s="21"/>
      <c r="V17" s="21"/>
      <c r="W17" s="21">
        <v>485767</v>
      </c>
      <c r="X17" s="21">
        <v>4085109</v>
      </c>
      <c r="Y17" s="21">
        <v>-3599342</v>
      </c>
      <c r="Z17" s="6">
        <v>-88.11</v>
      </c>
      <c r="AA17" s="28">
        <v>5446819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2515600</v>
      </c>
      <c r="F19" s="18">
        <f t="shared" si="3"/>
        <v>1715600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5930</v>
      </c>
      <c r="L19" s="18">
        <f t="shared" si="3"/>
        <v>0</v>
      </c>
      <c r="M19" s="18">
        <f t="shared" si="3"/>
        <v>0</v>
      </c>
      <c r="N19" s="18">
        <f t="shared" si="3"/>
        <v>5930</v>
      </c>
      <c r="O19" s="18">
        <f t="shared" si="3"/>
        <v>453910</v>
      </c>
      <c r="P19" s="18">
        <f t="shared" si="3"/>
        <v>75361</v>
      </c>
      <c r="Q19" s="18">
        <f t="shared" si="3"/>
        <v>0</v>
      </c>
      <c r="R19" s="18">
        <f t="shared" si="3"/>
        <v>529271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535201</v>
      </c>
      <c r="X19" s="18">
        <f t="shared" si="3"/>
        <v>1286694</v>
      </c>
      <c r="Y19" s="18">
        <f t="shared" si="3"/>
        <v>-751493</v>
      </c>
      <c r="Z19" s="4">
        <f>+IF(X19&lt;&gt;0,+(Y19/X19)*100,0)</f>
        <v>-58.40495098290658</v>
      </c>
      <c r="AA19" s="30">
        <f>SUM(AA20:AA23)</f>
        <v>1715600</v>
      </c>
    </row>
    <row r="20" spans="1:27" ht="13.5">
      <c r="A20" s="5" t="s">
        <v>46</v>
      </c>
      <c r="B20" s="3"/>
      <c r="C20" s="19"/>
      <c r="D20" s="19"/>
      <c r="E20" s="20">
        <v>1715600</v>
      </c>
      <c r="F20" s="21">
        <v>1715600</v>
      </c>
      <c r="G20" s="21"/>
      <c r="H20" s="21"/>
      <c r="I20" s="21"/>
      <c r="J20" s="21"/>
      <c r="K20" s="21">
        <v>-874</v>
      </c>
      <c r="L20" s="21"/>
      <c r="M20" s="21"/>
      <c r="N20" s="21">
        <v>-874</v>
      </c>
      <c r="O20" s="21">
        <v>453910</v>
      </c>
      <c r="P20" s="21">
        <v>75361</v>
      </c>
      <c r="Q20" s="21"/>
      <c r="R20" s="21">
        <v>529271</v>
      </c>
      <c r="S20" s="21"/>
      <c r="T20" s="21"/>
      <c r="U20" s="21"/>
      <c r="V20" s="21"/>
      <c r="W20" s="21">
        <v>528397</v>
      </c>
      <c r="X20" s="21">
        <v>1286694</v>
      </c>
      <c r="Y20" s="21">
        <v>-758297</v>
      </c>
      <c r="Z20" s="6">
        <v>-58.93</v>
      </c>
      <c r="AA20" s="28">
        <v>1715600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800000</v>
      </c>
      <c r="F23" s="21"/>
      <c r="G23" s="21"/>
      <c r="H23" s="21"/>
      <c r="I23" s="21"/>
      <c r="J23" s="21"/>
      <c r="K23" s="21">
        <v>6804</v>
      </c>
      <c r="L23" s="21"/>
      <c r="M23" s="21"/>
      <c r="N23" s="21">
        <v>6804</v>
      </c>
      <c r="O23" s="21"/>
      <c r="P23" s="21"/>
      <c r="Q23" s="21"/>
      <c r="R23" s="21"/>
      <c r="S23" s="21"/>
      <c r="T23" s="21"/>
      <c r="U23" s="21"/>
      <c r="V23" s="21"/>
      <c r="W23" s="21">
        <v>6804</v>
      </c>
      <c r="X23" s="21"/>
      <c r="Y23" s="21">
        <v>6804</v>
      </c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21372902</v>
      </c>
      <c r="D25" s="50">
        <f>+D5+D9+D15+D19+D24</f>
        <v>0</v>
      </c>
      <c r="E25" s="51">
        <f t="shared" si="4"/>
        <v>40172058</v>
      </c>
      <c r="F25" s="52">
        <f t="shared" si="4"/>
        <v>42231272</v>
      </c>
      <c r="G25" s="52">
        <f t="shared" si="4"/>
        <v>1326472</v>
      </c>
      <c r="H25" s="52">
        <f t="shared" si="4"/>
        <v>45231</v>
      </c>
      <c r="I25" s="52">
        <f t="shared" si="4"/>
        <v>453176</v>
      </c>
      <c r="J25" s="52">
        <f t="shared" si="4"/>
        <v>1824879</v>
      </c>
      <c r="K25" s="52">
        <f t="shared" si="4"/>
        <v>851016</v>
      </c>
      <c r="L25" s="52">
        <f t="shared" si="4"/>
        <v>691443</v>
      </c>
      <c r="M25" s="52">
        <f t="shared" si="4"/>
        <v>141144</v>
      </c>
      <c r="N25" s="52">
        <f t="shared" si="4"/>
        <v>1683603</v>
      </c>
      <c r="O25" s="52">
        <f t="shared" si="4"/>
        <v>4379628</v>
      </c>
      <c r="P25" s="52">
        <f t="shared" si="4"/>
        <v>329238</v>
      </c>
      <c r="Q25" s="52">
        <f t="shared" si="4"/>
        <v>5984905</v>
      </c>
      <c r="R25" s="52">
        <f t="shared" si="4"/>
        <v>10693771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14202253</v>
      </c>
      <c r="X25" s="52">
        <f t="shared" si="4"/>
        <v>31673403</v>
      </c>
      <c r="Y25" s="52">
        <f t="shared" si="4"/>
        <v>-17471150</v>
      </c>
      <c r="Z25" s="53">
        <f>+IF(X25&lt;&gt;0,+(Y25/X25)*100,0)</f>
        <v>-55.16031858022961</v>
      </c>
      <c r="AA25" s="54">
        <f>+AA5+AA9+AA15+AA19+AA24</f>
        <v>42231272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32337050</v>
      </c>
      <c r="F28" s="21">
        <v>35196264</v>
      </c>
      <c r="G28" s="21">
        <v>1326472</v>
      </c>
      <c r="H28" s="21">
        <v>45231</v>
      </c>
      <c r="I28" s="21">
        <v>453176</v>
      </c>
      <c r="J28" s="21">
        <v>1824879</v>
      </c>
      <c r="K28" s="21">
        <v>668272</v>
      </c>
      <c r="L28" s="21">
        <v>537712</v>
      </c>
      <c r="M28" s="21">
        <v>132266</v>
      </c>
      <c r="N28" s="21">
        <v>1338250</v>
      </c>
      <c r="O28" s="21">
        <v>2172254</v>
      </c>
      <c r="P28" s="21">
        <v>228827</v>
      </c>
      <c r="Q28" s="21">
        <v>4171571</v>
      </c>
      <c r="R28" s="21">
        <v>6572652</v>
      </c>
      <c r="S28" s="21"/>
      <c r="T28" s="21"/>
      <c r="U28" s="21"/>
      <c r="V28" s="21"/>
      <c r="W28" s="21">
        <v>9735781</v>
      </c>
      <c r="X28" s="21">
        <v>26397171</v>
      </c>
      <c r="Y28" s="21">
        <v>-16661390</v>
      </c>
      <c r="Z28" s="6">
        <v>-63.12</v>
      </c>
      <c r="AA28" s="19">
        <v>35196264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32337050</v>
      </c>
      <c r="F32" s="27">
        <f t="shared" si="5"/>
        <v>35196264</v>
      </c>
      <c r="G32" s="27">
        <f t="shared" si="5"/>
        <v>1326472</v>
      </c>
      <c r="H32" s="27">
        <f t="shared" si="5"/>
        <v>45231</v>
      </c>
      <c r="I32" s="27">
        <f t="shared" si="5"/>
        <v>453176</v>
      </c>
      <c r="J32" s="27">
        <f t="shared" si="5"/>
        <v>1824879</v>
      </c>
      <c r="K32" s="27">
        <f t="shared" si="5"/>
        <v>668272</v>
      </c>
      <c r="L32" s="27">
        <f t="shared" si="5"/>
        <v>537712</v>
      </c>
      <c r="M32" s="27">
        <f t="shared" si="5"/>
        <v>132266</v>
      </c>
      <c r="N32" s="27">
        <f t="shared" si="5"/>
        <v>1338250</v>
      </c>
      <c r="O32" s="27">
        <f t="shared" si="5"/>
        <v>2172254</v>
      </c>
      <c r="P32" s="27">
        <f t="shared" si="5"/>
        <v>228827</v>
      </c>
      <c r="Q32" s="27">
        <f t="shared" si="5"/>
        <v>4171571</v>
      </c>
      <c r="R32" s="27">
        <f t="shared" si="5"/>
        <v>6572652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9735781</v>
      </c>
      <c r="X32" s="27">
        <f t="shared" si="5"/>
        <v>26397171</v>
      </c>
      <c r="Y32" s="27">
        <f t="shared" si="5"/>
        <v>-16661390</v>
      </c>
      <c r="Z32" s="13">
        <f>+IF(X32&lt;&gt;0,+(Y32/X32)*100,0)</f>
        <v>-63.118089434659495</v>
      </c>
      <c r="AA32" s="31">
        <f>SUM(AA28:AA31)</f>
        <v>35196264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/>
      <c r="D35" s="19"/>
      <c r="E35" s="20">
        <v>7835008</v>
      </c>
      <c r="F35" s="21">
        <v>7035008</v>
      </c>
      <c r="G35" s="21"/>
      <c r="H35" s="21"/>
      <c r="I35" s="21"/>
      <c r="J35" s="21"/>
      <c r="K35" s="21">
        <v>182744</v>
      </c>
      <c r="L35" s="21">
        <v>153731</v>
      </c>
      <c r="M35" s="21">
        <v>8878</v>
      </c>
      <c r="N35" s="21">
        <v>345353</v>
      </c>
      <c r="O35" s="21">
        <v>2207374</v>
      </c>
      <c r="P35" s="21">
        <v>100411</v>
      </c>
      <c r="Q35" s="21">
        <v>1813334</v>
      </c>
      <c r="R35" s="21">
        <v>4121119</v>
      </c>
      <c r="S35" s="21"/>
      <c r="T35" s="21"/>
      <c r="U35" s="21"/>
      <c r="V35" s="21"/>
      <c r="W35" s="21">
        <v>4466472</v>
      </c>
      <c r="X35" s="21">
        <v>5276232</v>
      </c>
      <c r="Y35" s="21">
        <v>-809760</v>
      </c>
      <c r="Z35" s="6">
        <v>-15.35</v>
      </c>
      <c r="AA35" s="28">
        <v>7035008</v>
      </c>
    </row>
    <row r="36" spans="1:27" ht="13.5">
      <c r="A36" s="60" t="s">
        <v>62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40172058</v>
      </c>
      <c r="F36" s="63">
        <f t="shared" si="6"/>
        <v>42231272</v>
      </c>
      <c r="G36" s="63">
        <f t="shared" si="6"/>
        <v>1326472</v>
      </c>
      <c r="H36" s="63">
        <f t="shared" si="6"/>
        <v>45231</v>
      </c>
      <c r="I36" s="63">
        <f t="shared" si="6"/>
        <v>453176</v>
      </c>
      <c r="J36" s="63">
        <f t="shared" si="6"/>
        <v>1824879</v>
      </c>
      <c r="K36" s="63">
        <f t="shared" si="6"/>
        <v>851016</v>
      </c>
      <c r="L36" s="63">
        <f t="shared" si="6"/>
        <v>691443</v>
      </c>
      <c r="M36" s="63">
        <f t="shared" si="6"/>
        <v>141144</v>
      </c>
      <c r="N36" s="63">
        <f t="shared" si="6"/>
        <v>1683603</v>
      </c>
      <c r="O36" s="63">
        <f t="shared" si="6"/>
        <v>4379628</v>
      </c>
      <c r="P36" s="63">
        <f t="shared" si="6"/>
        <v>329238</v>
      </c>
      <c r="Q36" s="63">
        <f t="shared" si="6"/>
        <v>5984905</v>
      </c>
      <c r="R36" s="63">
        <f t="shared" si="6"/>
        <v>10693771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14202253</v>
      </c>
      <c r="X36" s="63">
        <f t="shared" si="6"/>
        <v>31673403</v>
      </c>
      <c r="Y36" s="63">
        <f t="shared" si="6"/>
        <v>-17471150</v>
      </c>
      <c r="Z36" s="64">
        <f>+IF(X36&lt;&gt;0,+(Y36/X36)*100,0)</f>
        <v>-55.16031858022961</v>
      </c>
      <c r="AA36" s="65">
        <f>SUM(AA32:AA35)</f>
        <v>42231272</v>
      </c>
    </row>
    <row r="37" spans="1:27" ht="13.5">
      <c r="A37" s="14" t="s">
        <v>117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118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119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2020-05-19T20:46:10Z</dcterms:created>
  <dcterms:modified xsi:type="dcterms:W3CDTF">2020-05-19T20:47:56Z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